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firstSheet="1" activeTab="1"/>
  </bookViews>
  <sheets>
    <sheet name="DATI_IND_SINT" sheetId="1" state="hidden" r:id="rId1"/>
    <sheet name="INDICATORI_SINTETICI" sheetId="2" r:id="rId2"/>
  </sheets>
  <definedNames>
    <definedName name="_xlnm.Print_Area" localSheetId="1">'INDICATORI_SINTETICI'!$B$2:$M$67</definedName>
    <definedName name="Excel_BuiltIn_Print_Area" localSheetId="1">'INDICATORI_SINTETICI'!$B$2:$M$67</definedName>
    <definedName name="Excel_BuiltIn_Print_Titles" localSheetId="1">'INDICATORI_SINTETICI'!$2:$8</definedName>
    <definedName name="_xlnm.Print_Titles" localSheetId="1">'INDICATORI_SINTETICI'!$2:$8</definedName>
  </definedNames>
  <calcPr fullCalcOnLoad="1"/>
</workbook>
</file>

<file path=xl/sharedStrings.xml><?xml version="1.0" encoding="utf-8"?>
<sst xmlns="http://schemas.openxmlformats.org/spreadsheetml/2006/main" count="275" uniqueCount="224">
  <si>
    <t>COD</t>
  </si>
  <si>
    <t>NUM_01</t>
  </si>
  <si>
    <t>NUM_02</t>
  </si>
  <si>
    <t>NUM_03</t>
  </si>
  <si>
    <t>NUM_04</t>
  </si>
  <si>
    <t>NUM_05</t>
  </si>
  <si>
    <t>NUM_06</t>
  </si>
  <si>
    <t>NUM_07</t>
  </si>
  <si>
    <t>NUM_08</t>
  </si>
  <si>
    <t>NUM_09</t>
  </si>
  <si>
    <t>ORD.</t>
  </si>
  <si>
    <t>DESCRIZIONE</t>
  </si>
  <si>
    <t>ANNO 1</t>
  </si>
  <si>
    <t>ANNO 2</t>
  </si>
  <si>
    <t>ANNO 3</t>
  </si>
  <si>
    <t>ANNO 1 (miss.13)</t>
  </si>
  <si>
    <t>ANNO 2 (miss.13)</t>
  </si>
  <si>
    <t>ANNO 3 (miss.13)</t>
  </si>
  <si>
    <t>ANNO 1 NETTO</t>
  </si>
  <si>
    <t>ANNO 2 NETTO</t>
  </si>
  <si>
    <t>ANNO 3 NETTO</t>
  </si>
  <si>
    <t>Disavanzo iscritto in spesa</t>
  </si>
  <si>
    <t>Stanziamenti competenza uscita Titolo 1 Macroaggr. 1</t>
  </si>
  <si>
    <t>Stanziamenti competenza uscita Titolo 1 Macroaggr. 7</t>
  </si>
  <si>
    <t>Stanziamenti competenza uscita Titolo 4</t>
  </si>
  <si>
    <t>Stanziamenti competenza su pdc 1.02.01.01.000 IRAP</t>
  </si>
  <si>
    <t>FPV Entrata Titolo 1 Macroaggregato 1</t>
  </si>
  <si>
    <t>FPV Spesa Titolo 1 Macoraggregato 1</t>
  </si>
  <si>
    <t>Stanziamenti competenza entrata Titolo 1, 2, 3</t>
  </si>
  <si>
    <t>Media accertamenti Tit.1-2-3 nei tre esercizi precedenti</t>
  </si>
  <si>
    <t>Media incassi Tit.1-2-3 nei tre esercizi precedenti</t>
  </si>
  <si>
    <t>Stanziamenti di cassa entrata Titolo 1, 2, 3</t>
  </si>
  <si>
    <t>Media accertamenti pdc E.1.01.00.00.000 (Tributi) - E.1.01.04.00.000 (Compart.tributi) + E.3.00.00.00.000 (Entr. extratrib.) nei tre esercizi precedenti</t>
  </si>
  <si>
    <t>Media incassi pdc E.1.01.00.00.000 (Tributi) - E.1.01.04.00.000 (Compart.tributi) + E.3.00.00.00.000 (Entr. extratrib.) nei tre esercizi precedenti</t>
  </si>
  <si>
    <t>Stanziamenti competenza uscita Titolo 1</t>
  </si>
  <si>
    <t>Spesa personale fisso (pdc 1.01.01.01.004, 1.01.01.01.008) + Straordinario (pdc 1.01.01.01.003, 1.01.01.01.007)</t>
  </si>
  <si>
    <t>Spesa personale flessibile (pdc 1.03.02.10.000, 1.03.02.12.000)</t>
  </si>
  <si>
    <t>Popolazione residente al 01.01</t>
  </si>
  <si>
    <t>Stanziamenti (pdc U.1.03.02.15.000 'Contratti di servizio pubblico' + pdc U.1.04.03.01.000 'Trasferimenti correnti a imprese controllate' + pdc U.1.04.03.02.000 'Trasferimenti correnti a altre imprese partecipate' al netto FPV</t>
  </si>
  <si>
    <t>Stanziamenti competenza uscita Titolo 1 al netto FPV</t>
  </si>
  <si>
    <t>Stanziamenti Interessi passivi su anticipazioni di tesoreria (pdc 1.07.06.04.000)</t>
  </si>
  <si>
    <t>Stanziamenti Interessi di mora (pdc 1.07.06.02.000)</t>
  </si>
  <si>
    <t>Stanziamenti a competenza Investimenti fissi lordi e acquisto di terreni al netto FPV</t>
  </si>
  <si>
    <t>Stanziamenti a competenza Contributi agli investimenti al netto FPV</t>
  </si>
  <si>
    <t>Stanziamenti a competenza titolo 1 e 2 al netto FPV</t>
  </si>
  <si>
    <t>Stanziamenti a competenza entrata titolo 5</t>
  </si>
  <si>
    <t>Stanziamenti a competenza uscita titolo 3</t>
  </si>
  <si>
    <t>Stanziamenti accensione prestiti (escluse anticipazioni, escussioni garanzie e rinegoziazioni)</t>
  </si>
  <si>
    <t>Stanziamento di cassa per acquisto beni e servizi</t>
  </si>
  <si>
    <t>Stanziamenti di cassa Investimenti fissi lordi e acquisto di terreni</t>
  </si>
  <si>
    <t>Stanziamento competenza per acquisto beni e servizi</t>
  </si>
  <si>
    <t>Residui su acquisto beni e servizi</t>
  </si>
  <si>
    <t>Residui su Investimenti fissi lordi e acquisto di terreni</t>
  </si>
  <si>
    <t>Stanziamenti di cassa per trasferimenti e contributi ad amministrazioni pubbliche</t>
  </si>
  <si>
    <t>Stanziamenti a competenza trasferimenti e contributi ad amministrazioni pubbliche al netto FPV</t>
  </si>
  <si>
    <t>Residui trasferimenti e contributi ad amministrazioni pubbliche</t>
  </si>
  <si>
    <t>Debito da finanziamento al 31 dicembre anno precedente</t>
  </si>
  <si>
    <t>Contributi agli investimenti direttamente destinati al rimborso di prestiti da amm. pubbl.</t>
  </si>
  <si>
    <t>Trasferimenti in conto capitale per assunzione di debiti dell'amministrazione da parte di amm. pubbl.</t>
  </si>
  <si>
    <t>Trasferimenti in conto capitale da parte di amm. pubbl per cancellazione di debiti dell'amministrazione</t>
  </si>
  <si>
    <t>Debito da finanziamento al 31 dicembre</t>
  </si>
  <si>
    <t>Avanzo di amministrazione presunto</t>
  </si>
  <si>
    <t>Quota libera di parte corrente dell'avanzo presunto</t>
  </si>
  <si>
    <t>Quota libera di parte capitale dell'avanzo presunto</t>
  </si>
  <si>
    <t>Quota accantonata dell'avanzo presunto</t>
  </si>
  <si>
    <t>Quota vincolata dell'avanzo presunto</t>
  </si>
  <si>
    <t>Disavanzo di amministrazione (lettera E allegato risultato amministrazione)</t>
  </si>
  <si>
    <t>Patrimonio netto</t>
  </si>
  <si>
    <t>Disavanzo da debito autorizzato e non contratto</t>
  </si>
  <si>
    <t>FPV (corr. e cap.) in entrata</t>
  </si>
  <si>
    <t>Quota parte FPV entrata (corr e cap.) non utilizzata e rinviata agli esercizi succ.</t>
  </si>
  <si>
    <t>Stanziamenti entrate per conto terzi e partite di giro</t>
  </si>
  <si>
    <t>Stanziamenti uscite per conto terzi e partite di giro</t>
  </si>
  <si>
    <t>Utilizzo fondo anticipazioni di liquidità</t>
  </si>
  <si>
    <t>Fondo crediti dubbia esigibilità di parte corrente</t>
  </si>
  <si>
    <t>Trasferimenti in conto capitale per ripiano disavanzi pregressi)</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</si>
  <si>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</si>
  <si>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</si>
  <si>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</si>
  <si>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</si>
  <si>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</si>
  <si>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</si>
  <si>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</si>
  <si>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TOTALE MISSIONI</t>
  </si>
  <si>
    <t>SOLO PER  MISSIONE 13 - TUTELA DELLA SALUTE</t>
  </si>
  <si>
    <t xml:space="preserve">TUTTE LE SPESE AL NETTO MISSIONE 13 </t>
  </si>
  <si>
    <t>AA</t>
  </si>
  <si>
    <t>20..</t>
  </si>
  <si>
    <t>Rigidità strutturale di bilancio</t>
  </si>
  <si>
    <t>1.1</t>
  </si>
  <si>
    <t>Incidenza spese rigide (disavanzo, personale e debito) su entrate correnti (*)</t>
  </si>
  <si>
    <t xml:space="preserve">[Disavanzo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e trasferimenti in conto capitale per ripiano disavanzi pregressi)
</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</si>
  <si>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</si>
  <si>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</si>
  <si>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</si>
  <si>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</si>
  <si>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</si>
  <si>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</si>
  <si>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</si>
  <si>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</si>
  <si>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</si>
  <si>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E.1.01.04.00.000 "Compartecipazioni di tributi"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</si>
  <si>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</si>
  <si>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</si>
  <si>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</si>
  <si>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 xml:space="preserve">Spese di personale </t>
  </si>
  <si>
    <t>3.1</t>
  </si>
  <si>
    <t xml:space="preserve">Incidenza spesa personale sulla spesa corrente
(Indicatore di equilibrio economico-finanziario)
</t>
  </si>
  <si>
    <t xml:space="preserve">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 </t>
  </si>
  <si>
    <t>3.2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</si>
  <si>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</si>
  <si>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 xml:space="preserve">Stanziamenti di competenza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Stanziamenti di competenza (Macroaggregato 1.1 + pdc 1.02.01.01 "IRAP"– FPV di entrata concernente il Macroaggregato 1.1 + FPV spesa concernente il Macroaggregato 1.1)
</t>
  </si>
  <si>
    <t>3.3</t>
  </si>
  <si>
    <r>
      <rPr>
        <sz val="10"/>
        <rFont val="Arial"/>
        <family val="2"/>
      </rPr>
      <t xml:space="preserve">Incidenza della spesa di personale con forme di contratto flessibile 
</t>
    </r>
    <r>
      <rPr>
        <i/>
        <sz val="10"/>
        <rFont val="Arial"/>
        <family val="2"/>
      </rPr>
      <t xml:space="preserve">
Indica come gli enti soddisfano le proprie esigenze di risorse umane, mixando le varie alternative contrattuali più rigide (personale dipendente) o meno rigide (forme di lavoro flessibile)</t>
    </r>
  </si>
  <si>
    <t xml:space="preserve">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
</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</si>
  <si>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</si>
  <si>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</si>
  <si>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</si>
  <si>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</si>
  <si>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</si>
  <si>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</si>
  <si>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</si>
  <si>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</si>
  <si>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</si>
  <si>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</si>
  <si>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</si>
  <si>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</si>
  <si>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</si>
  <si>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</si>
  <si>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</si>
  <si>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</si>
  <si>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</si>
  <si>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 xml:space="preserve">Investimenti </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</si>
  <si>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</si>
  <si>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</si>
  <si>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</si>
  <si>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</si>
  <si>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</si>
  <si>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</si>
  <si>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</si>
  <si>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</si>
  <si>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</si>
  <si>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</si>
  <si>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</si>
  <si>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</si>
  <si>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</si>
  <si>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</si>
  <si>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</si>
  <si>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</si>
  <si>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</si>
  <si>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 Stanziamenti di competenza (Macroaggregato 2.2 "Investimenti fissi lordi e acquisto di terreni" + Macroaggregato 2.3 "Contributi agli investimenti") (10)</t>
  </si>
  <si>
    <t>6.7</t>
  </si>
  <si>
    <t>Quota investimenti complessivi finanziati da debito</t>
  </si>
  <si>
    <t>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</si>
  <si>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Debiti non finanziari</t>
  </si>
  <si>
    <t>7.1</t>
  </si>
  <si>
    <t>Indicatore di smaltimento debiti commerciali</t>
  </si>
  <si>
    <t xml:space="preserve">Stanziamento di cassa (Macroaggregati 1.3 "Acquisto di beni e servizi" + 2.2 "Investimenti fissi lordi e acquisto di terreni") / stanziamenti di competenza e residui al netto dei relativi FPV (Macroaggregati 1.3 "Acquisto di beni e servizi" + 2.2 "Investimenti fissi lordi e acquisto di terreni") </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</si>
  <si>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</si>
  <si>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</si>
  <si>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</si>
  <si>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</si>
  <si>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</si>
  <si>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</si>
  <si>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</si>
  <si>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</si>
  <si>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</si>
  <si>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Titolo 4 della spesa – (Entrate categoria 4.02.06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</si>
  <si>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</si>
  <si>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</si>
  <si>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</si>
  <si>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</si>
  <si>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</si>
  <si>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</si>
  <si>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</si>
  <si>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</si>
  <si>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</si>
  <si>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</si>
  <si>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</si>
  <si>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</si>
  <si>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</si>
  <si>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</si>
  <si>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</si>
  <si>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</si>
  <si>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</si>
  <si>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</si>
  <si>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 xml:space="preserve">Quota disavanzo che si prevede di ripianare nell'esercizio </t>
  </si>
  <si>
    <t>Disavanzo iscritto in spesa del bilancio di previsione / Totale disavanzo di amministrazione di cui alla lettera E dell'allegato riguardante il risultato di amministrazione presunto (3)</t>
  </si>
  <si>
    <t>10.2</t>
  </si>
  <si>
    <t>Sostenibilità patrimoniale del disavanzo presunto</t>
  </si>
  <si>
    <t xml:space="preserve">Totale disavanzo di amministrazione di cui alla lettera E dell'allegato riguardante il risultato di amministrazione presunto (3) / Patrimonio netto (1)  </t>
  </si>
  <si>
    <t>10.3</t>
  </si>
  <si>
    <t>Sostenibilità disavanzo a carico dell'esercizio</t>
  </si>
  <si>
    <t>Disavanzo iscritto in spesa del bilancio di previsione / (Competenza dei titoli 1, 2 e 3 delle entrate e trasferimenti in conto capitale per ripiano disavanzi pregressi)</t>
  </si>
  <si>
    <t>10.4</t>
  </si>
  <si>
    <t xml:space="preserve">Quota disavanzo presunto derivante da debito autorizzato e non contratto </t>
  </si>
  <si>
    <t>Disavanzo derivante da debito autorizzato e non contratto/Disavanzo di amministrazione di cui alla lettera E dell'allegato al bilancio di previsione riguardante il risultato di amministrazione presunto</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</si>
  <si>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</si>
  <si>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</si>
  <si>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</si>
  <si>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</si>
  <si>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</si>
  <si>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</si>
  <si>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</si>
  <si>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dell'anticipazione sanitaria erogata dalla Tesoreria dello Stato  e dei movimenti riguardanti la GSA e i conti di tesoreria sanitari e non sanitari)</t>
    </r>
  </si>
  <si>
    <t>12.2</t>
  </si>
  <si>
    <t>Incidenza partite di giro e conto terzi in uscita</t>
  </si>
  <si>
    <r>
      <rPr>
        <sz val="10"/>
        <rFont val="Arial"/>
        <family val="2"/>
      </rPr>
      <t xml:space="preserve">Totale stanziamenti di competenza per Uscite per conto terzi e partite di giro / Totale stanziamenti di competenza </t>
    </r>
    <r>
      <rPr>
        <b/>
        <sz val="10"/>
        <rFont val="Arial"/>
        <family val="2"/>
      </rPr>
      <t>del titolo</t>
    </r>
    <r>
      <rPr>
        <sz val="10"/>
        <rFont val="Arial"/>
        <family val="2"/>
      </rPr>
      <t xml:space="preserve"> I della spesa
</t>
    </r>
    <r>
      <rPr>
        <i/>
        <sz val="10"/>
        <rFont val="Arial"/>
        <family val="2"/>
      </rPr>
      <t>(al netto del rimborso dell'anticipazione sanitaria erogata dalla Tesoreria dello Stato e dei movimenti riguardanti la GSA e i conti di tesoreria sanitari e non sanitari)</t>
    </r>
  </si>
  <si>
    <t xml:space="preserve">(*) Al netto del disavanzo da debito autorizzato e non contratto </t>
  </si>
  <si>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Le Autonomie speciali che adottano il DLgs 118/2011 dal 2016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</si>
  <si>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Le Autonomie speciali che adottano il DLgs 118/2011 dal 2016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</si>
  <si>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 e il disavanzo da debito autorizzato e non contratto.</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</si>
  <si>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hanno partecipato alla sperimentazione, nel 2016 sostituire la media con gli accertamenti del 2015 (dati stimati o, se disponibili, di preconsuntivo). Nel 2017 sostituire la media triennale con quella biennale (per il 2016 fare riferimento a dati stimati o, se disponibili, di preconsuntivo). 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</si>
  <si>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</si>
  <si>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</si>
  <si>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</si>
  <si>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</si>
  <si>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</si>
  <si>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</si>
  <si>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cod</t>
  </si>
  <si>
    <t xml:space="preserve">Bilancio di previsione esercizi 2023, 2024 e 2025, approvato il </t>
  </si>
  <si>
    <t>2023</t>
  </si>
  <si>
    <t>2024</t>
  </si>
  <si>
    <t>2025</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</si>
</sst>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
    <numFmt numFmtId="165" formatCode="0.000"/>
  </numFmts>
  <fonts count="41">
    <font>
      <sz val="10"/>
      <name val="Arial"/>
      <family val="0"/>
    </font>
    <font>
      <sz val="10"/>
      <color indexed="8"/>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sz val="18"/>
      <color indexed="63"/>
      <name val="Calibri Light"/>
      <family val="2"/>
    </font>
    <font>
      <b/>
      <sz val="15"/>
      <color indexed="63"/>
      <name val="Calibri"/>
      <family val="2"/>
    </font>
    <font>
      <b/>
      <sz val="13"/>
      <color indexed="63"/>
      <name val="Calibri"/>
      <family val="2"/>
    </font>
    <font>
      <b/>
      <sz val="11"/>
      <color indexed="63"/>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9"/>
        <bgColor indexed="64"/>
      </patternFill>
    </fill>
    <fill>
      <patternFill patternType="solid">
        <fgColor indexed="5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style="thin">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61">
    <xf numFmtId="0" fontId="0" fillId="0" borderId="0" xfId="0" applyAlignment="1">
      <alignment/>
    </xf>
    <xf numFmtId="0" fontId="1" fillId="0" borderId="0" xfId="0" applyFont="1" applyAlignment="1">
      <alignment/>
    </xf>
    <xf numFmtId="0" fontId="1" fillId="0" borderId="0" xfId="0" applyFont="1" applyAlignment="1">
      <alignment wrapText="1"/>
    </xf>
    <xf numFmtId="4" fontId="1" fillId="0" borderId="0" xfId="0" applyNumberFormat="1" applyFont="1" applyAlignment="1">
      <alignment/>
    </xf>
    <xf numFmtId="4" fontId="0" fillId="0" borderId="0" xfId="0" applyNumberFormat="1" applyAlignment="1">
      <alignment/>
    </xf>
    <xf numFmtId="4" fontId="1" fillId="0" borderId="0" xfId="0" applyNumberFormat="1" applyFont="1" applyAlignment="1" applyProtection="1">
      <alignment/>
      <protection locked="0"/>
    </xf>
    <xf numFmtId="0" fontId="1" fillId="33" borderId="0" xfId="0" applyFont="1" applyFill="1" applyAlignment="1">
      <alignment horizontal="center"/>
    </xf>
    <xf numFmtId="0" fontId="1" fillId="33" borderId="0" xfId="0" applyFont="1" applyFill="1" applyAlignment="1">
      <alignment horizontal="center" wrapText="1"/>
    </xf>
    <xf numFmtId="4" fontId="1" fillId="33" borderId="0" xfId="0" applyNumberFormat="1" applyFont="1" applyFill="1" applyAlignment="1" applyProtection="1">
      <alignment horizontal="center"/>
      <protection locked="0"/>
    </xf>
    <xf numFmtId="4" fontId="1" fillId="33" borderId="0" xfId="0" applyNumberFormat="1" applyFont="1" applyFill="1" applyAlignment="1" applyProtection="1">
      <alignment horizontal="center" wrapText="1"/>
      <protection locked="0"/>
    </xf>
    <xf numFmtId="4" fontId="1" fillId="0" borderId="0" xfId="0" applyNumberFormat="1" applyFont="1" applyAlignment="1" applyProtection="1">
      <alignment/>
      <protection/>
    </xf>
    <xf numFmtId="164" fontId="1" fillId="0" borderId="0" xfId="0" applyNumberFormat="1" applyFont="1" applyAlignment="1">
      <alignment/>
    </xf>
    <xf numFmtId="0" fontId="0" fillId="0" borderId="0" xfId="0" applyFont="1" applyAlignment="1">
      <alignment wrapText="1"/>
    </xf>
    <xf numFmtId="0" fontId="0" fillId="0" borderId="0" xfId="0" applyAlignment="1">
      <alignment horizontal="left" vertical="top"/>
    </xf>
    <xf numFmtId="0" fontId="0" fillId="34" borderId="0" xfId="0" applyFill="1" applyAlignment="1">
      <alignment horizontal="right"/>
    </xf>
    <xf numFmtId="0" fontId="0" fillId="34" borderId="0" xfId="0" applyFill="1" applyAlignment="1">
      <alignment vertical="top"/>
    </xf>
    <xf numFmtId="0" fontId="0" fillId="34" borderId="0" xfId="0" applyFill="1" applyAlignment="1">
      <alignment vertical="top" wrapText="1"/>
    </xf>
    <xf numFmtId="0" fontId="0" fillId="34" borderId="0" xfId="0" applyFill="1" applyAlignment="1">
      <alignment horizontal="center" vertical="top"/>
    </xf>
    <xf numFmtId="0" fontId="0" fillId="34" borderId="0" xfId="0" applyFill="1" applyAlignment="1">
      <alignment/>
    </xf>
    <xf numFmtId="0" fontId="3" fillId="34" borderId="0" xfId="0" applyFont="1" applyFill="1" applyAlignment="1">
      <alignment/>
    </xf>
    <xf numFmtId="0" fontId="4" fillId="34" borderId="10" xfId="0" applyFont="1" applyFill="1" applyBorder="1" applyAlignment="1" applyProtection="1">
      <alignment horizontal="center" vertical="center" wrapText="1"/>
      <protection locked="0"/>
    </xf>
    <xf numFmtId="0" fontId="0" fillId="34" borderId="0" xfId="0" applyFill="1" applyBorder="1" applyAlignment="1">
      <alignment horizontal="left" vertical="top"/>
    </xf>
    <xf numFmtId="0" fontId="5" fillId="34" borderId="10" xfId="0" applyFont="1" applyFill="1" applyBorder="1" applyAlignment="1">
      <alignment horizontal="right" vertical="top"/>
    </xf>
    <xf numFmtId="0" fontId="0" fillId="34" borderId="0" xfId="0" applyFill="1" applyBorder="1" applyAlignment="1">
      <alignment/>
    </xf>
    <xf numFmtId="0" fontId="0" fillId="34" borderId="11" xfId="0" applyFont="1" applyFill="1" applyBorder="1" applyAlignment="1">
      <alignment horizontal="right" vertical="top"/>
    </xf>
    <xf numFmtId="0" fontId="0" fillId="34" borderId="12" xfId="0" applyFont="1" applyFill="1" applyBorder="1" applyAlignment="1">
      <alignment vertical="top" wrapText="1"/>
    </xf>
    <xf numFmtId="0" fontId="0" fillId="0" borderId="11" xfId="0" applyFont="1" applyFill="1" applyBorder="1" applyAlignment="1">
      <alignment vertical="top" wrapText="1"/>
    </xf>
    <xf numFmtId="165" fontId="0" fillId="34" borderId="12" xfId="0" applyNumberFormat="1" applyFill="1" applyBorder="1" applyAlignment="1" applyProtection="1">
      <alignment horizontal="center" vertical="top"/>
      <protection locked="0"/>
    </xf>
    <xf numFmtId="0" fontId="0" fillId="34" borderId="10" xfId="0" applyFont="1" applyFill="1" applyBorder="1" applyAlignment="1">
      <alignment horizontal="right" vertical="top"/>
    </xf>
    <xf numFmtId="0" fontId="0" fillId="0" borderId="10" xfId="0" applyFont="1" applyFill="1" applyBorder="1" applyAlignment="1">
      <alignment vertical="top" wrapText="1"/>
    </xf>
    <xf numFmtId="0" fontId="0" fillId="35" borderId="10" xfId="0" applyFill="1" applyBorder="1" applyAlignment="1" applyProtection="1">
      <alignment horizontal="center" vertical="top"/>
      <protection locked="0"/>
    </xf>
    <xf numFmtId="0" fontId="0" fillId="0" borderId="10" xfId="0" applyFont="1" applyFill="1" applyBorder="1" applyAlignment="1">
      <alignment horizontal="right" vertical="top"/>
    </xf>
    <xf numFmtId="0" fontId="0" fillId="34" borderId="10" xfId="0" applyFont="1" applyFill="1" applyBorder="1" applyAlignment="1">
      <alignment vertical="top" wrapText="1"/>
    </xf>
    <xf numFmtId="0" fontId="6" fillId="34" borderId="10" xfId="0" applyFont="1" applyFill="1" applyBorder="1" applyAlignment="1">
      <alignment horizontal="right" vertical="top"/>
    </xf>
    <xf numFmtId="0" fontId="0" fillId="0" borderId="10" xfId="0" applyFont="1" applyFill="1" applyBorder="1" applyAlignment="1">
      <alignment horizontal="left" vertical="top" wrapText="1"/>
    </xf>
    <xf numFmtId="0" fontId="0" fillId="34" borderId="10" xfId="0" applyFont="1" applyFill="1" applyBorder="1" applyAlignment="1">
      <alignment horizontal="left" vertical="top" wrapText="1"/>
    </xf>
    <xf numFmtId="0" fontId="6" fillId="34" borderId="10" xfId="0" applyFont="1" applyFill="1" applyBorder="1" applyAlignment="1">
      <alignment vertical="top" wrapText="1"/>
    </xf>
    <xf numFmtId="0" fontId="0" fillId="34" borderId="10" xfId="0" applyFill="1" applyBorder="1" applyAlignment="1">
      <alignment vertical="top" wrapText="1"/>
    </xf>
    <xf numFmtId="0" fontId="0" fillId="34" borderId="10" xfId="0" applyFill="1" applyBorder="1" applyAlignment="1">
      <alignment horizontal="center" vertical="top"/>
    </xf>
    <xf numFmtId="0" fontId="5" fillId="34" borderId="13" xfId="0" applyFont="1" applyFill="1" applyBorder="1" applyAlignment="1">
      <alignment horizontal="right" vertical="top"/>
    </xf>
    <xf numFmtId="0" fontId="5" fillId="0" borderId="14" xfId="0" applyFont="1" applyFill="1" applyBorder="1" applyAlignment="1">
      <alignment vertical="top" wrapText="1"/>
    </xf>
    <xf numFmtId="0" fontId="0" fillId="34" borderId="14" xfId="0" applyFont="1" applyFill="1" applyBorder="1" applyAlignment="1">
      <alignment horizontal="center" vertical="top" wrapText="1"/>
    </xf>
    <xf numFmtId="0" fontId="0" fillId="34" borderId="15" xfId="0" applyFont="1" applyFill="1" applyBorder="1" applyAlignment="1">
      <alignment horizontal="center" vertical="top" wrapText="1"/>
    </xf>
    <xf numFmtId="0" fontId="0" fillId="0" borderId="10" xfId="0" applyFont="1" applyFill="1" applyBorder="1" applyAlignment="1">
      <alignment vertical="top"/>
    </xf>
    <xf numFmtId="0" fontId="0" fillId="34" borderId="13" xfId="0" applyFont="1" applyFill="1" applyBorder="1" applyAlignment="1">
      <alignment horizontal="right" vertical="top"/>
    </xf>
    <xf numFmtId="0" fontId="4" fillId="35" borderId="10" xfId="0" applyFont="1" applyFill="1" applyBorder="1" applyAlignment="1" applyProtection="1">
      <alignment horizontal="center" vertical="top" wrapText="1"/>
      <protection locked="0"/>
    </xf>
    <xf numFmtId="0" fontId="0" fillId="34" borderId="10" xfId="0" applyFont="1" applyFill="1" applyBorder="1" applyAlignment="1">
      <alignment vertical="top"/>
    </xf>
    <xf numFmtId="0" fontId="0" fillId="35" borderId="10" xfId="0" applyFont="1" applyFill="1" applyBorder="1" applyAlignment="1" applyProtection="1">
      <alignment horizontal="center" vertical="top" wrapText="1"/>
      <protection locked="0"/>
    </xf>
    <xf numFmtId="0" fontId="4" fillId="34" borderId="0" xfId="0" applyFont="1" applyFill="1" applyBorder="1" applyAlignment="1">
      <alignment horizontal="center" vertical="top" wrapText="1"/>
    </xf>
    <xf numFmtId="0" fontId="2" fillId="34" borderId="0" xfId="0" applyFont="1" applyFill="1" applyBorder="1" applyAlignment="1">
      <alignment horizontal="center"/>
    </xf>
    <xf numFmtId="0" fontId="3" fillId="34" borderId="0" xfId="0" applyFont="1" applyFill="1" applyBorder="1" applyAlignment="1" applyProtection="1">
      <alignment horizontal="center"/>
      <protection locked="0"/>
    </xf>
    <xf numFmtId="0" fontId="3" fillId="34" borderId="16" xfId="0" applyFont="1" applyFill="1" applyBorder="1" applyAlignment="1">
      <alignment horizontal="center" vertical="top" wrapText="1"/>
    </xf>
    <xf numFmtId="0" fontId="4" fillId="34" borderId="10"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5" fillId="34" borderId="15" xfId="0" applyFont="1" applyFill="1" applyBorder="1" applyAlignment="1">
      <alignment horizontal="left" vertical="top" wrapText="1"/>
    </xf>
    <xf numFmtId="0" fontId="6" fillId="34"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5" xfId="0" applyFont="1" applyFill="1" applyBorder="1" applyAlignment="1">
      <alignment horizontal="left" vertical="top" wrapText="1"/>
    </xf>
    <xf numFmtId="0" fontId="0" fillId="34" borderId="18" xfId="0" applyFont="1" applyFill="1" applyBorder="1" applyAlignment="1">
      <alignment horizontal="left" vertical="top"/>
    </xf>
    <xf numFmtId="0" fontId="0" fillId="34" borderId="0" xfId="0" applyFont="1" applyFill="1" applyBorder="1" applyAlignment="1">
      <alignment horizontal="left" vertical="top" wrapText="1"/>
    </xf>
    <xf numFmtId="0" fontId="0" fillId="34" borderId="0" xfId="0" applyFont="1" applyFill="1" applyBorder="1" applyAlignment="1">
      <alignment horizontal="left" vertical="top"/>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zoomScale="80" zoomScaleNormal="80" zoomScalePageLayoutView="0" workbookViewId="0" topLeftCell="A28">
      <selection activeCell="K57" sqref="K57"/>
    </sheetView>
  </sheetViews>
  <sheetFormatPr defaultColWidth="11.421875" defaultRowHeight="12.75"/>
  <cols>
    <col min="1" max="1" width="5.7109375" style="1" customWidth="1"/>
    <col min="2" max="2" width="78.421875" style="2" customWidth="1"/>
    <col min="3" max="6" width="15.140625" style="3" customWidth="1"/>
    <col min="7" max="8" width="14.00390625" style="3" customWidth="1"/>
    <col min="9" max="9" width="11.421875" style="3" customWidth="1"/>
    <col min="10" max="10" width="15.140625" style="4" customWidth="1"/>
    <col min="11" max="11" width="11.421875" style="3" customWidth="1"/>
    <col min="12" max="16384" width="11.421875" style="1" customWidth="1"/>
  </cols>
  <sheetData>
    <row r="1" spans="1:11" ht="12.75" hidden="1">
      <c r="A1" s="1" t="s">
        <v>219</v>
      </c>
      <c r="C1" s="5" t="s">
        <v>1</v>
      </c>
      <c r="D1" s="5" t="s">
        <v>2</v>
      </c>
      <c r="E1" s="5" t="s">
        <v>3</v>
      </c>
      <c r="F1" s="5" t="s">
        <v>4</v>
      </c>
      <c r="G1" s="5" t="s">
        <v>5</v>
      </c>
      <c r="H1" s="5" t="s">
        <v>6</v>
      </c>
      <c r="I1" s="5" t="s">
        <v>7</v>
      </c>
      <c r="J1" s="5" t="s">
        <v>8</v>
      </c>
      <c r="K1" s="5" t="s">
        <v>9</v>
      </c>
    </row>
    <row r="2" spans="1:11" ht="26.25">
      <c r="A2" s="6" t="s">
        <v>10</v>
      </c>
      <c r="B2" s="7" t="s">
        <v>11</v>
      </c>
      <c r="C2" s="8" t="s">
        <v>12</v>
      </c>
      <c r="D2" s="8" t="s">
        <v>13</v>
      </c>
      <c r="E2" s="8" t="s">
        <v>14</v>
      </c>
      <c r="F2" s="9" t="s">
        <v>15</v>
      </c>
      <c r="G2" s="9" t="s">
        <v>16</v>
      </c>
      <c r="H2" s="9" t="s">
        <v>17</v>
      </c>
      <c r="I2" s="9" t="s">
        <v>18</v>
      </c>
      <c r="J2" s="9" t="s">
        <v>19</v>
      </c>
      <c r="K2" s="9" t="s">
        <v>20</v>
      </c>
    </row>
    <row r="3" spans="1:11" ht="12.75">
      <c r="A3" s="1">
        <v>1</v>
      </c>
      <c r="B3" s="2" t="s">
        <v>21</v>
      </c>
      <c r="C3" s="5">
        <v>0</v>
      </c>
      <c r="D3" s="5">
        <v>0</v>
      </c>
      <c r="E3" s="5">
        <v>0</v>
      </c>
      <c r="F3" s="5">
        <v>0</v>
      </c>
      <c r="G3" s="5">
        <v>0</v>
      </c>
      <c r="H3" s="5">
        <v>0</v>
      </c>
      <c r="I3" s="10">
        <f aca="true" t="shared" si="0" ref="I3:I57">C3-F3</f>
        <v>0</v>
      </c>
      <c r="J3" s="10">
        <f aca="true" t="shared" si="1" ref="J3:J57">D3-G3</f>
        <v>0</v>
      </c>
      <c r="K3" s="10">
        <f aca="true" t="shared" si="2" ref="K3:K57">E3-H3</f>
        <v>0</v>
      </c>
    </row>
    <row r="4" spans="1:11" ht="12.75">
      <c r="A4" s="11">
        <v>2</v>
      </c>
      <c r="B4" s="2" t="s">
        <v>22</v>
      </c>
      <c r="C4" s="5">
        <v>25919153</v>
      </c>
      <c r="D4" s="5">
        <v>26503687</v>
      </c>
      <c r="E4" s="5">
        <v>26810430</v>
      </c>
      <c r="F4" s="5">
        <v>0</v>
      </c>
      <c r="G4" s="5">
        <v>0</v>
      </c>
      <c r="H4" s="5">
        <v>0</v>
      </c>
      <c r="I4" s="10">
        <f t="shared" si="0"/>
        <v>25919153</v>
      </c>
      <c r="J4" s="10">
        <f t="shared" si="1"/>
        <v>26503687</v>
      </c>
      <c r="K4" s="10">
        <f t="shared" si="2"/>
        <v>26810430</v>
      </c>
    </row>
    <row r="5" spans="1:11" ht="12.75">
      <c r="A5" s="11">
        <v>3</v>
      </c>
      <c r="B5" s="2" t="s">
        <v>23</v>
      </c>
      <c r="C5" s="5">
        <v>0</v>
      </c>
      <c r="D5" s="5">
        <v>0</v>
      </c>
      <c r="E5" s="5">
        <v>0</v>
      </c>
      <c r="F5" s="5">
        <v>0</v>
      </c>
      <c r="G5" s="5">
        <v>0</v>
      </c>
      <c r="H5" s="5">
        <v>0</v>
      </c>
      <c r="I5" s="10">
        <f t="shared" si="0"/>
        <v>0</v>
      </c>
      <c r="J5" s="10">
        <f t="shared" si="1"/>
        <v>0</v>
      </c>
      <c r="K5" s="10">
        <f t="shared" si="2"/>
        <v>0</v>
      </c>
    </row>
    <row r="6" spans="1:11" ht="12.75">
      <c r="A6" s="11">
        <v>4</v>
      </c>
      <c r="B6" s="2" t="s">
        <v>24</v>
      </c>
      <c r="C6" s="5">
        <v>0</v>
      </c>
      <c r="D6" s="5">
        <v>0</v>
      </c>
      <c r="E6" s="5">
        <v>0</v>
      </c>
      <c r="F6" s="5">
        <v>0</v>
      </c>
      <c r="G6" s="5">
        <v>0</v>
      </c>
      <c r="H6" s="5">
        <v>0</v>
      </c>
      <c r="I6" s="10">
        <f t="shared" si="0"/>
        <v>0</v>
      </c>
      <c r="J6" s="10">
        <f t="shared" si="1"/>
        <v>0</v>
      </c>
      <c r="K6" s="10">
        <f t="shared" si="2"/>
        <v>0</v>
      </c>
    </row>
    <row r="7" spans="1:11" ht="12.75">
      <c r="A7" s="11">
        <v>5</v>
      </c>
      <c r="B7" s="2" t="s">
        <v>25</v>
      </c>
      <c r="C7" s="5">
        <v>1744006</v>
      </c>
      <c r="D7" s="5">
        <v>1766332</v>
      </c>
      <c r="E7" s="5">
        <v>1784506</v>
      </c>
      <c r="F7" s="5">
        <v>0</v>
      </c>
      <c r="G7" s="5">
        <v>0</v>
      </c>
      <c r="H7" s="5">
        <v>0</v>
      </c>
      <c r="I7" s="10">
        <f t="shared" si="0"/>
        <v>1744006</v>
      </c>
      <c r="J7" s="10">
        <f t="shared" si="1"/>
        <v>1766332</v>
      </c>
      <c r="K7" s="10">
        <f t="shared" si="2"/>
        <v>1784506</v>
      </c>
    </row>
    <row r="8" spans="1:11" ht="12.75">
      <c r="A8" s="11">
        <v>6</v>
      </c>
      <c r="B8" s="2" t="s">
        <v>26</v>
      </c>
      <c r="C8" s="5">
        <v>0</v>
      </c>
      <c r="D8" s="5">
        <v>0</v>
      </c>
      <c r="E8" s="5">
        <v>0</v>
      </c>
      <c r="F8" s="5">
        <v>0</v>
      </c>
      <c r="G8" s="5">
        <v>0</v>
      </c>
      <c r="H8" s="5">
        <v>0</v>
      </c>
      <c r="I8" s="10">
        <f t="shared" si="0"/>
        <v>0</v>
      </c>
      <c r="J8" s="10">
        <f t="shared" si="1"/>
        <v>0</v>
      </c>
      <c r="K8" s="10">
        <f t="shared" si="2"/>
        <v>0</v>
      </c>
    </row>
    <row r="9" spans="1:11" ht="12.75">
      <c r="A9" s="11">
        <v>7</v>
      </c>
      <c r="B9" s="2" t="s">
        <v>27</v>
      </c>
      <c r="C9" s="5">
        <v>0</v>
      </c>
      <c r="D9" s="5">
        <v>0</v>
      </c>
      <c r="E9" s="5">
        <v>0</v>
      </c>
      <c r="F9" s="5">
        <v>0</v>
      </c>
      <c r="G9" s="5">
        <v>0</v>
      </c>
      <c r="H9" s="5">
        <v>0</v>
      </c>
      <c r="I9" s="10">
        <f t="shared" si="0"/>
        <v>0</v>
      </c>
      <c r="J9" s="10">
        <f t="shared" si="1"/>
        <v>0</v>
      </c>
      <c r="K9" s="10">
        <f t="shared" si="2"/>
        <v>0</v>
      </c>
    </row>
    <row r="10" spans="1:11" ht="12.75">
      <c r="A10" s="11">
        <v>8</v>
      </c>
      <c r="B10" s="2" t="s">
        <v>28</v>
      </c>
      <c r="C10" s="5">
        <v>74901110</v>
      </c>
      <c r="D10" s="5">
        <v>60024934</v>
      </c>
      <c r="E10" s="5">
        <v>59647941</v>
      </c>
      <c r="F10" s="5">
        <v>74901110</v>
      </c>
      <c r="G10" s="5">
        <v>60024934</v>
      </c>
      <c r="H10" s="5">
        <v>59647941</v>
      </c>
      <c r="I10" s="10">
        <f t="shared" si="0"/>
        <v>0</v>
      </c>
      <c r="J10" s="10">
        <f t="shared" si="1"/>
        <v>0</v>
      </c>
      <c r="K10" s="10">
        <f t="shared" si="2"/>
        <v>0</v>
      </c>
    </row>
    <row r="11" spans="1:11" ht="12.75">
      <c r="A11" s="11">
        <v>9</v>
      </c>
      <c r="B11" s="2" t="s">
        <v>29</v>
      </c>
      <c r="C11" s="5">
        <v>61976997.06</v>
      </c>
      <c r="D11" s="5">
        <v>61976997.06</v>
      </c>
      <c r="E11" s="5">
        <v>61976997.06</v>
      </c>
      <c r="F11" s="5">
        <v>61976997.06</v>
      </c>
      <c r="G11" s="5">
        <v>61976997.06</v>
      </c>
      <c r="H11" s="5">
        <v>61976997.06</v>
      </c>
      <c r="I11" s="10">
        <f t="shared" si="0"/>
        <v>0</v>
      </c>
      <c r="J11" s="10">
        <f t="shared" si="1"/>
        <v>0</v>
      </c>
      <c r="K11" s="10">
        <f t="shared" si="2"/>
        <v>0</v>
      </c>
    </row>
    <row r="12" spans="1:11" ht="12.75">
      <c r="A12" s="11">
        <v>10</v>
      </c>
      <c r="B12" s="2" t="s">
        <v>30</v>
      </c>
      <c r="C12" s="5">
        <v>58036331.11</v>
      </c>
      <c r="D12" s="5">
        <v>0</v>
      </c>
      <c r="E12" s="5">
        <v>0</v>
      </c>
      <c r="F12" s="5">
        <v>58036331.11</v>
      </c>
      <c r="G12" s="5">
        <v>0</v>
      </c>
      <c r="H12" s="5">
        <v>0</v>
      </c>
      <c r="I12" s="10">
        <f t="shared" si="0"/>
        <v>0</v>
      </c>
      <c r="J12" s="10">
        <f t="shared" si="1"/>
        <v>0</v>
      </c>
      <c r="K12" s="10">
        <f t="shared" si="2"/>
        <v>0</v>
      </c>
    </row>
    <row r="13" spans="1:11" ht="12.75">
      <c r="A13" s="11">
        <v>11</v>
      </c>
      <c r="B13" s="2" t="s">
        <v>31</v>
      </c>
      <c r="C13" s="5">
        <v>101747347.9</v>
      </c>
      <c r="D13" s="5">
        <v>0</v>
      </c>
      <c r="E13" s="5">
        <v>0</v>
      </c>
      <c r="F13" s="5">
        <v>0</v>
      </c>
      <c r="G13" s="5">
        <v>0</v>
      </c>
      <c r="H13" s="5">
        <v>0</v>
      </c>
      <c r="I13" s="10">
        <f t="shared" si="0"/>
        <v>101747347.9</v>
      </c>
      <c r="J13" s="10">
        <f t="shared" si="1"/>
        <v>0</v>
      </c>
      <c r="K13" s="10">
        <f t="shared" si="2"/>
        <v>0</v>
      </c>
    </row>
    <row r="14" spans="1:11" ht="26.25">
      <c r="A14" s="11">
        <v>12</v>
      </c>
      <c r="B14" s="2" t="s">
        <v>32</v>
      </c>
      <c r="C14" s="5">
        <v>5649955.05</v>
      </c>
      <c r="D14" s="5">
        <v>5649955.05</v>
      </c>
      <c r="E14" s="5">
        <v>5649955.05</v>
      </c>
      <c r="F14" s="5">
        <v>5649955.05</v>
      </c>
      <c r="G14" s="5">
        <v>5649955.05</v>
      </c>
      <c r="H14" s="5">
        <v>5649955.05</v>
      </c>
      <c r="I14" s="10">
        <f t="shared" si="0"/>
        <v>0</v>
      </c>
      <c r="J14" s="10">
        <f t="shared" si="1"/>
        <v>0</v>
      </c>
      <c r="K14" s="10">
        <f t="shared" si="2"/>
        <v>0</v>
      </c>
    </row>
    <row r="15" spans="1:11" ht="26.25">
      <c r="A15" s="11">
        <v>13</v>
      </c>
      <c r="B15" s="2" t="s">
        <v>33</v>
      </c>
      <c r="C15" s="5">
        <v>2778030.63</v>
      </c>
      <c r="D15" s="5">
        <v>0</v>
      </c>
      <c r="E15" s="5">
        <v>0</v>
      </c>
      <c r="F15" s="5">
        <v>2778030.63</v>
      </c>
      <c r="G15" s="5">
        <v>0</v>
      </c>
      <c r="H15" s="5">
        <v>0</v>
      </c>
      <c r="I15" s="10">
        <f t="shared" si="0"/>
        <v>0</v>
      </c>
      <c r="J15" s="10">
        <f t="shared" si="1"/>
        <v>0</v>
      </c>
      <c r="K15" s="10">
        <f t="shared" si="2"/>
        <v>0</v>
      </c>
    </row>
    <row r="16" spans="1:11" ht="12.75">
      <c r="A16" s="11">
        <v>14</v>
      </c>
      <c r="B16" s="2" t="s">
        <v>34</v>
      </c>
      <c r="C16" s="5">
        <v>54935720</v>
      </c>
      <c r="D16" s="5">
        <v>56099243</v>
      </c>
      <c r="E16" s="5">
        <v>56012130</v>
      </c>
      <c r="F16" s="5">
        <v>0</v>
      </c>
      <c r="G16" s="5">
        <v>0</v>
      </c>
      <c r="H16" s="5">
        <v>0</v>
      </c>
      <c r="I16" s="10">
        <f t="shared" si="0"/>
        <v>54935720</v>
      </c>
      <c r="J16" s="10">
        <f t="shared" si="1"/>
        <v>56099243</v>
      </c>
      <c r="K16" s="10">
        <f t="shared" si="2"/>
        <v>56012130</v>
      </c>
    </row>
    <row r="17" spans="1:11" ht="26.25">
      <c r="A17" s="11">
        <v>15</v>
      </c>
      <c r="B17" s="2" t="s">
        <v>35</v>
      </c>
      <c r="C17" s="5">
        <v>0</v>
      </c>
      <c r="D17" s="5">
        <v>0</v>
      </c>
      <c r="E17" s="5">
        <v>0</v>
      </c>
      <c r="F17" s="5">
        <v>0</v>
      </c>
      <c r="G17" s="5">
        <v>0</v>
      </c>
      <c r="H17" s="5">
        <v>0</v>
      </c>
      <c r="I17" s="10">
        <f t="shared" si="0"/>
        <v>0</v>
      </c>
      <c r="J17" s="10">
        <f t="shared" si="1"/>
        <v>0</v>
      </c>
      <c r="K17" s="10">
        <f t="shared" si="2"/>
        <v>0</v>
      </c>
    </row>
    <row r="18" spans="1:11" ht="12.75">
      <c r="A18" s="11">
        <v>16</v>
      </c>
      <c r="B18" s="2" t="s">
        <v>36</v>
      </c>
      <c r="C18" s="5">
        <v>715261</v>
      </c>
      <c r="D18" s="5">
        <v>680501</v>
      </c>
      <c r="E18" s="5">
        <v>680501</v>
      </c>
      <c r="F18" s="5">
        <v>0</v>
      </c>
      <c r="G18" s="5">
        <v>0</v>
      </c>
      <c r="H18" s="5">
        <v>0</v>
      </c>
      <c r="I18" s="10">
        <f t="shared" si="0"/>
        <v>715261</v>
      </c>
      <c r="J18" s="10">
        <f t="shared" si="1"/>
        <v>680501</v>
      </c>
      <c r="K18" s="10">
        <f t="shared" si="2"/>
        <v>680501</v>
      </c>
    </row>
    <row r="19" spans="1:11" ht="12.75">
      <c r="A19" s="11">
        <v>17</v>
      </c>
      <c r="B19" s="2" t="s">
        <v>37</v>
      </c>
      <c r="C19" s="5">
        <v>0</v>
      </c>
      <c r="D19" s="5">
        <v>0</v>
      </c>
      <c r="E19" s="5">
        <v>0</v>
      </c>
      <c r="F19" s="5">
        <v>0</v>
      </c>
      <c r="G19" s="5">
        <v>0</v>
      </c>
      <c r="H19" s="5">
        <v>0</v>
      </c>
      <c r="I19" s="10">
        <f t="shared" si="0"/>
        <v>0</v>
      </c>
      <c r="J19" s="10">
        <f t="shared" si="1"/>
        <v>0</v>
      </c>
      <c r="K19" s="10">
        <f t="shared" si="2"/>
        <v>0</v>
      </c>
    </row>
    <row r="20" spans="1:11" ht="39">
      <c r="A20" s="11">
        <v>18</v>
      </c>
      <c r="B20" s="2" t="s">
        <v>38</v>
      </c>
      <c r="C20" s="5">
        <v>0</v>
      </c>
      <c r="D20" s="5">
        <v>0</v>
      </c>
      <c r="E20" s="5">
        <v>0</v>
      </c>
      <c r="F20" s="5">
        <v>0</v>
      </c>
      <c r="G20" s="5">
        <v>0</v>
      </c>
      <c r="H20" s="5">
        <v>0</v>
      </c>
      <c r="I20" s="10">
        <f t="shared" si="0"/>
        <v>0</v>
      </c>
      <c r="J20" s="10">
        <f t="shared" si="1"/>
        <v>0</v>
      </c>
      <c r="K20" s="10">
        <f t="shared" si="2"/>
        <v>0</v>
      </c>
    </row>
    <row r="21" spans="1:11" ht="12.75">
      <c r="A21" s="11">
        <v>19</v>
      </c>
      <c r="B21" s="2" t="s">
        <v>39</v>
      </c>
      <c r="C21" s="5">
        <v>54935720</v>
      </c>
      <c r="D21" s="5">
        <v>56099243</v>
      </c>
      <c r="E21" s="5">
        <v>56012130</v>
      </c>
      <c r="F21" s="5">
        <v>0</v>
      </c>
      <c r="G21" s="5">
        <v>0</v>
      </c>
      <c r="H21" s="5">
        <v>0</v>
      </c>
      <c r="I21" s="10">
        <f t="shared" si="0"/>
        <v>54935720</v>
      </c>
      <c r="J21" s="10">
        <f t="shared" si="1"/>
        <v>56099243</v>
      </c>
      <c r="K21" s="10">
        <f t="shared" si="2"/>
        <v>56012130</v>
      </c>
    </row>
    <row r="22" spans="1:11" ht="12.75">
      <c r="A22" s="11">
        <v>20</v>
      </c>
      <c r="B22" s="2" t="s">
        <v>40</v>
      </c>
      <c r="C22" s="5">
        <v>0</v>
      </c>
      <c r="D22" s="5">
        <v>0</v>
      </c>
      <c r="E22" s="5">
        <v>0</v>
      </c>
      <c r="F22" s="5">
        <v>0</v>
      </c>
      <c r="G22" s="5">
        <v>0</v>
      </c>
      <c r="H22" s="5">
        <v>0</v>
      </c>
      <c r="I22" s="10">
        <f t="shared" si="0"/>
        <v>0</v>
      </c>
      <c r="J22" s="10">
        <f t="shared" si="1"/>
        <v>0</v>
      </c>
      <c r="K22" s="10">
        <f t="shared" si="2"/>
        <v>0</v>
      </c>
    </row>
    <row r="23" spans="1:11" ht="12.75">
      <c r="A23" s="11">
        <v>21</v>
      </c>
      <c r="B23" s="2" t="s">
        <v>41</v>
      </c>
      <c r="C23" s="5">
        <v>0</v>
      </c>
      <c r="D23" s="5">
        <v>0</v>
      </c>
      <c r="E23" s="5">
        <v>0</v>
      </c>
      <c r="F23" s="5">
        <v>0</v>
      </c>
      <c r="G23" s="5">
        <v>0</v>
      </c>
      <c r="H23" s="5">
        <v>0</v>
      </c>
      <c r="I23" s="10">
        <f t="shared" si="0"/>
        <v>0</v>
      </c>
      <c r="J23" s="10">
        <f t="shared" si="1"/>
        <v>0</v>
      </c>
      <c r="K23" s="10">
        <f t="shared" si="2"/>
        <v>0</v>
      </c>
    </row>
    <row r="24" spans="1:11" ht="12.75">
      <c r="A24" s="11">
        <v>22</v>
      </c>
      <c r="B24" s="2" t="s">
        <v>42</v>
      </c>
      <c r="C24" s="5">
        <v>19965390</v>
      </c>
      <c r="D24" s="5">
        <v>3925691</v>
      </c>
      <c r="E24" s="5">
        <v>3635811</v>
      </c>
      <c r="F24" s="5">
        <v>0</v>
      </c>
      <c r="G24" s="5">
        <v>0</v>
      </c>
      <c r="H24" s="5">
        <v>0</v>
      </c>
      <c r="I24" s="10">
        <f t="shared" si="0"/>
        <v>19965390</v>
      </c>
      <c r="J24" s="10">
        <f t="shared" si="1"/>
        <v>3925691</v>
      </c>
      <c r="K24" s="10">
        <f t="shared" si="2"/>
        <v>3635811</v>
      </c>
    </row>
    <row r="25" spans="1:11" ht="12.75">
      <c r="A25" s="11">
        <v>23</v>
      </c>
      <c r="B25" s="2" t="s">
        <v>43</v>
      </c>
      <c r="C25" s="5">
        <v>0</v>
      </c>
      <c r="D25" s="5">
        <v>0</v>
      </c>
      <c r="E25" s="5">
        <v>0</v>
      </c>
      <c r="F25" s="5">
        <v>0</v>
      </c>
      <c r="G25" s="5">
        <v>0</v>
      </c>
      <c r="H25" s="5">
        <v>0</v>
      </c>
      <c r="I25" s="10">
        <f t="shared" si="0"/>
        <v>0</v>
      </c>
      <c r="J25" s="10">
        <f t="shared" si="1"/>
        <v>0</v>
      </c>
      <c r="K25" s="10">
        <f t="shared" si="2"/>
        <v>0</v>
      </c>
    </row>
    <row r="26" spans="1:11" ht="12.75">
      <c r="A26" s="11">
        <v>24</v>
      </c>
      <c r="B26" s="2" t="s">
        <v>44</v>
      </c>
      <c r="C26" s="5">
        <v>74901110</v>
      </c>
      <c r="D26" s="5">
        <v>60024934</v>
      </c>
      <c r="E26" s="5">
        <v>59647941</v>
      </c>
      <c r="F26" s="5">
        <v>0</v>
      </c>
      <c r="G26" s="5">
        <v>0</v>
      </c>
      <c r="H26" s="5">
        <v>0</v>
      </c>
      <c r="I26" s="10">
        <f t="shared" si="0"/>
        <v>74901110</v>
      </c>
      <c r="J26" s="10">
        <f t="shared" si="1"/>
        <v>60024934</v>
      </c>
      <c r="K26" s="10">
        <f t="shared" si="2"/>
        <v>59647941</v>
      </c>
    </row>
    <row r="27" spans="1:11" ht="12.75">
      <c r="A27" s="11">
        <v>25</v>
      </c>
      <c r="B27" s="2" t="s">
        <v>45</v>
      </c>
      <c r="C27" s="5">
        <v>0</v>
      </c>
      <c r="D27" s="5">
        <v>0</v>
      </c>
      <c r="E27" s="5">
        <v>0</v>
      </c>
      <c r="F27" s="5">
        <v>0</v>
      </c>
      <c r="G27" s="5">
        <v>0</v>
      </c>
      <c r="H27" s="5">
        <v>0</v>
      </c>
      <c r="I27" s="10">
        <f t="shared" si="0"/>
        <v>0</v>
      </c>
      <c r="J27" s="10">
        <f t="shared" si="1"/>
        <v>0</v>
      </c>
      <c r="K27" s="10">
        <f t="shared" si="2"/>
        <v>0</v>
      </c>
    </row>
    <row r="28" spans="1:11" ht="12.75">
      <c r="A28" s="11">
        <v>26</v>
      </c>
      <c r="B28" s="2" t="s">
        <v>46</v>
      </c>
      <c r="C28" s="5">
        <v>0</v>
      </c>
      <c r="D28" s="5">
        <v>0</v>
      </c>
      <c r="E28" s="5">
        <v>0</v>
      </c>
      <c r="F28" s="5">
        <v>0</v>
      </c>
      <c r="G28" s="5">
        <v>0</v>
      </c>
      <c r="H28" s="5">
        <v>0</v>
      </c>
      <c r="I28" s="10">
        <f t="shared" si="0"/>
        <v>0</v>
      </c>
      <c r="J28" s="10">
        <f t="shared" si="1"/>
        <v>0</v>
      </c>
      <c r="K28" s="10">
        <f t="shared" si="2"/>
        <v>0</v>
      </c>
    </row>
    <row r="29" spans="1:11" ht="26.25">
      <c r="A29" s="11">
        <v>27</v>
      </c>
      <c r="B29" s="2" t="s">
        <v>47</v>
      </c>
      <c r="C29" s="5">
        <v>0</v>
      </c>
      <c r="D29" s="5">
        <v>0</v>
      </c>
      <c r="E29" s="5">
        <v>0</v>
      </c>
      <c r="F29" s="5">
        <v>0</v>
      </c>
      <c r="G29" s="5">
        <v>0</v>
      </c>
      <c r="H29" s="5">
        <v>0</v>
      </c>
      <c r="I29" s="10">
        <f t="shared" si="0"/>
        <v>0</v>
      </c>
      <c r="J29" s="10">
        <f t="shared" si="1"/>
        <v>0</v>
      </c>
      <c r="K29" s="10">
        <f t="shared" si="2"/>
        <v>0</v>
      </c>
    </row>
    <row r="30" spans="1:11" ht="12.75">
      <c r="A30" s="11">
        <v>28</v>
      </c>
      <c r="B30" s="2" t="s">
        <v>48</v>
      </c>
      <c r="C30" s="5">
        <v>40263362.48</v>
      </c>
      <c r="D30" s="5">
        <v>0</v>
      </c>
      <c r="E30" s="5">
        <v>0</v>
      </c>
      <c r="F30" s="5">
        <v>0</v>
      </c>
      <c r="G30" s="5">
        <v>0</v>
      </c>
      <c r="H30" s="5">
        <v>0</v>
      </c>
      <c r="I30" s="10">
        <f t="shared" si="0"/>
        <v>40263362.48</v>
      </c>
      <c r="J30" s="10">
        <f t="shared" si="1"/>
        <v>0</v>
      </c>
      <c r="K30" s="10">
        <f t="shared" si="2"/>
        <v>0</v>
      </c>
    </row>
    <row r="31" spans="1:11" ht="12.75">
      <c r="A31" s="11">
        <v>29</v>
      </c>
      <c r="B31" s="2" t="s">
        <v>49</v>
      </c>
      <c r="C31" s="5">
        <v>31507323.81</v>
      </c>
      <c r="D31" s="5">
        <v>0</v>
      </c>
      <c r="E31" s="5">
        <v>0</v>
      </c>
      <c r="F31" s="5">
        <v>0</v>
      </c>
      <c r="G31" s="5">
        <v>0</v>
      </c>
      <c r="H31" s="5">
        <v>0</v>
      </c>
      <c r="I31" s="10">
        <f t="shared" si="0"/>
        <v>31507323.81</v>
      </c>
      <c r="J31" s="10">
        <f t="shared" si="1"/>
        <v>0</v>
      </c>
      <c r="K31" s="10">
        <f t="shared" si="2"/>
        <v>0</v>
      </c>
    </row>
    <row r="32" spans="1:11" ht="12.75">
      <c r="A32" s="11">
        <v>30</v>
      </c>
      <c r="B32" s="2" t="s">
        <v>50</v>
      </c>
      <c r="C32" s="5">
        <v>26331345</v>
      </c>
      <c r="D32" s="5">
        <v>0</v>
      </c>
      <c r="E32" s="5">
        <v>0</v>
      </c>
      <c r="F32" s="5">
        <v>0</v>
      </c>
      <c r="G32" s="5">
        <v>0</v>
      </c>
      <c r="H32" s="5">
        <v>0</v>
      </c>
      <c r="I32" s="10">
        <f t="shared" si="0"/>
        <v>26331345</v>
      </c>
      <c r="J32" s="10">
        <f t="shared" si="1"/>
        <v>0</v>
      </c>
      <c r="K32" s="10">
        <f t="shared" si="2"/>
        <v>0</v>
      </c>
    </row>
    <row r="33" spans="1:11" ht="12.75">
      <c r="A33" s="11">
        <v>31</v>
      </c>
      <c r="B33" s="2" t="s">
        <v>51</v>
      </c>
      <c r="C33" s="5">
        <v>13932017.48</v>
      </c>
      <c r="D33" s="5">
        <v>0</v>
      </c>
      <c r="E33" s="5">
        <v>0</v>
      </c>
      <c r="F33" s="5">
        <v>0</v>
      </c>
      <c r="G33" s="5">
        <v>0</v>
      </c>
      <c r="H33" s="5">
        <v>0</v>
      </c>
      <c r="I33" s="10">
        <f t="shared" si="0"/>
        <v>13932017.48</v>
      </c>
      <c r="J33" s="10">
        <f t="shared" si="1"/>
        <v>0</v>
      </c>
      <c r="K33" s="10">
        <f t="shared" si="2"/>
        <v>0</v>
      </c>
    </row>
    <row r="34" spans="1:11" ht="12.75">
      <c r="A34" s="11">
        <v>32</v>
      </c>
      <c r="B34" s="2" t="s">
        <v>52</v>
      </c>
      <c r="C34" s="5">
        <v>11541933.81</v>
      </c>
      <c r="D34" s="5">
        <v>0</v>
      </c>
      <c r="E34" s="5">
        <v>0</v>
      </c>
      <c r="F34" s="5">
        <v>0</v>
      </c>
      <c r="G34" s="5">
        <v>0</v>
      </c>
      <c r="H34" s="5">
        <v>0</v>
      </c>
      <c r="I34" s="10">
        <f t="shared" si="0"/>
        <v>11541933.81</v>
      </c>
      <c r="J34" s="10">
        <f t="shared" si="1"/>
        <v>0</v>
      </c>
      <c r="K34" s="10">
        <f t="shared" si="2"/>
        <v>0</v>
      </c>
    </row>
    <row r="35" spans="1:11" ht="12.75">
      <c r="A35" s="11">
        <v>33</v>
      </c>
      <c r="B35" s="2" t="s">
        <v>53</v>
      </c>
      <c r="C35" s="5">
        <v>0</v>
      </c>
      <c r="D35" s="5">
        <v>0</v>
      </c>
      <c r="E35" s="5">
        <v>0</v>
      </c>
      <c r="F35" s="5">
        <v>0</v>
      </c>
      <c r="G35" s="5">
        <v>0</v>
      </c>
      <c r="H35" s="5">
        <v>0</v>
      </c>
      <c r="I35" s="10">
        <f t="shared" si="0"/>
        <v>0</v>
      </c>
      <c r="J35" s="10">
        <f t="shared" si="1"/>
        <v>0</v>
      </c>
      <c r="K35" s="10">
        <f t="shared" si="2"/>
        <v>0</v>
      </c>
    </row>
    <row r="36" spans="1:11" ht="26.25">
      <c r="A36" s="11">
        <v>34</v>
      </c>
      <c r="B36" s="2" t="s">
        <v>54</v>
      </c>
      <c r="C36" s="5">
        <v>0</v>
      </c>
      <c r="D36" s="5">
        <v>0</v>
      </c>
      <c r="E36" s="5">
        <v>0</v>
      </c>
      <c r="F36" s="5">
        <v>0</v>
      </c>
      <c r="G36" s="5">
        <v>0</v>
      </c>
      <c r="H36" s="5">
        <v>0</v>
      </c>
      <c r="I36" s="10">
        <f t="shared" si="0"/>
        <v>0</v>
      </c>
      <c r="J36" s="10">
        <f t="shared" si="1"/>
        <v>0</v>
      </c>
      <c r="K36" s="10">
        <f t="shared" si="2"/>
        <v>0</v>
      </c>
    </row>
    <row r="37" spans="1:11" ht="12.75">
      <c r="A37" s="11">
        <v>35</v>
      </c>
      <c r="B37" s="2" t="s">
        <v>55</v>
      </c>
      <c r="C37" s="5">
        <v>0</v>
      </c>
      <c r="D37" s="5">
        <v>0</v>
      </c>
      <c r="E37" s="5">
        <v>0</v>
      </c>
      <c r="F37" s="5">
        <v>0</v>
      </c>
      <c r="G37" s="5">
        <v>0</v>
      </c>
      <c r="H37" s="5">
        <v>0</v>
      </c>
      <c r="I37" s="10">
        <f t="shared" si="0"/>
        <v>0</v>
      </c>
      <c r="J37" s="10">
        <f t="shared" si="1"/>
        <v>0</v>
      </c>
      <c r="K37" s="10">
        <f t="shared" si="2"/>
        <v>0</v>
      </c>
    </row>
    <row r="38" spans="1:11" ht="12.75">
      <c r="A38" s="11">
        <v>36</v>
      </c>
      <c r="B38" s="2" t="s">
        <v>56</v>
      </c>
      <c r="C38" s="5">
        <v>2.12</v>
      </c>
      <c r="D38" s="5">
        <v>2.12</v>
      </c>
      <c r="E38" s="5">
        <v>2.12</v>
      </c>
      <c r="F38" s="5">
        <v>0</v>
      </c>
      <c r="G38" s="5">
        <v>0</v>
      </c>
      <c r="H38" s="5">
        <v>0</v>
      </c>
      <c r="I38" s="10">
        <f t="shared" si="0"/>
        <v>2.12</v>
      </c>
      <c r="J38" s="10">
        <f t="shared" si="1"/>
        <v>2.12</v>
      </c>
      <c r="K38" s="10">
        <f t="shared" si="2"/>
        <v>2.12</v>
      </c>
    </row>
    <row r="39" spans="1:11" ht="12.75">
      <c r="A39" s="11">
        <v>37</v>
      </c>
      <c r="B39" s="2" t="s">
        <v>57</v>
      </c>
      <c r="C39" s="5">
        <v>0</v>
      </c>
      <c r="D39" s="5">
        <v>0</v>
      </c>
      <c r="E39" s="5">
        <v>0</v>
      </c>
      <c r="F39" s="5">
        <v>0</v>
      </c>
      <c r="G39" s="5">
        <v>0</v>
      </c>
      <c r="H39" s="5">
        <v>0</v>
      </c>
      <c r="I39" s="10">
        <f t="shared" si="0"/>
        <v>0</v>
      </c>
      <c r="J39" s="10">
        <f t="shared" si="1"/>
        <v>0</v>
      </c>
      <c r="K39" s="10">
        <f t="shared" si="2"/>
        <v>0</v>
      </c>
    </row>
    <row r="40" spans="1:11" ht="26.25">
      <c r="A40" s="11">
        <v>38</v>
      </c>
      <c r="B40" s="2" t="s">
        <v>58</v>
      </c>
      <c r="C40" s="5">
        <v>0</v>
      </c>
      <c r="D40" s="5">
        <v>0</v>
      </c>
      <c r="E40" s="5">
        <v>0</v>
      </c>
      <c r="F40" s="5">
        <v>0</v>
      </c>
      <c r="G40" s="5">
        <v>0</v>
      </c>
      <c r="H40" s="5">
        <v>0</v>
      </c>
      <c r="I40" s="10">
        <f t="shared" si="0"/>
        <v>0</v>
      </c>
      <c r="J40" s="10">
        <f t="shared" si="1"/>
        <v>0</v>
      </c>
      <c r="K40" s="10">
        <f t="shared" si="2"/>
        <v>0</v>
      </c>
    </row>
    <row r="41" spans="1:11" ht="26.25">
      <c r="A41" s="11">
        <v>39</v>
      </c>
      <c r="B41" s="2" t="s">
        <v>59</v>
      </c>
      <c r="C41" s="5">
        <v>0</v>
      </c>
      <c r="D41" s="5">
        <v>0</v>
      </c>
      <c r="E41" s="5">
        <v>0</v>
      </c>
      <c r="F41" s="5">
        <v>0</v>
      </c>
      <c r="G41" s="5">
        <v>0</v>
      </c>
      <c r="H41" s="5">
        <v>0</v>
      </c>
      <c r="I41" s="10">
        <f t="shared" si="0"/>
        <v>0</v>
      </c>
      <c r="J41" s="10">
        <f t="shared" si="1"/>
        <v>0</v>
      </c>
      <c r="K41" s="10">
        <f t="shared" si="2"/>
        <v>0</v>
      </c>
    </row>
    <row r="42" spans="1:11" ht="12.75">
      <c r="A42" s="11">
        <v>40</v>
      </c>
      <c r="B42" s="2" t="s">
        <v>60</v>
      </c>
      <c r="C42" s="5">
        <v>0</v>
      </c>
      <c r="D42" s="5">
        <v>0</v>
      </c>
      <c r="E42" s="5">
        <v>0</v>
      </c>
      <c r="F42" s="5">
        <v>0</v>
      </c>
      <c r="G42" s="5">
        <v>0</v>
      </c>
      <c r="H42" s="5">
        <v>0</v>
      </c>
      <c r="I42" s="10">
        <f t="shared" si="0"/>
        <v>0</v>
      </c>
      <c r="J42" s="10">
        <f t="shared" si="1"/>
        <v>0</v>
      </c>
      <c r="K42" s="10">
        <f t="shared" si="2"/>
        <v>0</v>
      </c>
    </row>
    <row r="43" spans="1:11" ht="12.75">
      <c r="A43" s="11">
        <v>41</v>
      </c>
      <c r="B43" s="2" t="s">
        <v>61</v>
      </c>
      <c r="C43" s="5">
        <v>3523709.81</v>
      </c>
      <c r="D43" s="5">
        <v>0</v>
      </c>
      <c r="E43" s="5">
        <v>0</v>
      </c>
      <c r="F43" s="5">
        <v>3523709.81</v>
      </c>
      <c r="G43" s="5">
        <v>0</v>
      </c>
      <c r="H43" s="5">
        <v>0</v>
      </c>
      <c r="I43" s="10">
        <f t="shared" si="0"/>
        <v>0</v>
      </c>
      <c r="J43" s="10">
        <f t="shared" si="1"/>
        <v>0</v>
      </c>
      <c r="K43" s="10">
        <f t="shared" si="2"/>
        <v>0</v>
      </c>
    </row>
    <row r="44" spans="1:11" ht="12.75">
      <c r="A44" s="11">
        <v>42</v>
      </c>
      <c r="B44" s="2" t="s">
        <v>62</v>
      </c>
      <c r="C44" s="5">
        <v>3523709.81</v>
      </c>
      <c r="D44" s="5">
        <v>0</v>
      </c>
      <c r="E44" s="5">
        <v>0</v>
      </c>
      <c r="F44" s="5">
        <v>3523709.81</v>
      </c>
      <c r="G44" s="5">
        <v>0</v>
      </c>
      <c r="H44" s="5">
        <v>0</v>
      </c>
      <c r="I44" s="10">
        <f t="shared" si="0"/>
        <v>0</v>
      </c>
      <c r="J44" s="10">
        <f t="shared" si="1"/>
        <v>0</v>
      </c>
      <c r="K44" s="10">
        <f t="shared" si="2"/>
        <v>0</v>
      </c>
    </row>
    <row r="45" spans="1:11" ht="12.75">
      <c r="A45" s="11">
        <v>43</v>
      </c>
      <c r="B45" s="2" t="s">
        <v>63</v>
      </c>
      <c r="C45" s="5">
        <v>0</v>
      </c>
      <c r="D45" s="5">
        <v>0</v>
      </c>
      <c r="E45" s="5">
        <v>0</v>
      </c>
      <c r="F45" s="5">
        <v>0</v>
      </c>
      <c r="G45" s="5">
        <v>0</v>
      </c>
      <c r="H45" s="5">
        <v>0</v>
      </c>
      <c r="I45" s="10">
        <f t="shared" si="0"/>
        <v>0</v>
      </c>
      <c r="J45" s="10">
        <f t="shared" si="1"/>
        <v>0</v>
      </c>
      <c r="K45" s="10">
        <f t="shared" si="2"/>
        <v>0</v>
      </c>
    </row>
    <row r="46" spans="1:11" ht="12.75">
      <c r="A46" s="11">
        <v>44</v>
      </c>
      <c r="B46" s="2" t="s">
        <v>64</v>
      </c>
      <c r="C46" s="5">
        <v>0</v>
      </c>
      <c r="D46" s="5">
        <v>0</v>
      </c>
      <c r="E46" s="5">
        <v>0</v>
      </c>
      <c r="F46" s="5">
        <v>0</v>
      </c>
      <c r="G46" s="5">
        <v>0</v>
      </c>
      <c r="H46" s="5">
        <v>0</v>
      </c>
      <c r="I46" s="10">
        <f t="shared" si="0"/>
        <v>0</v>
      </c>
      <c r="J46" s="10">
        <f t="shared" si="1"/>
        <v>0</v>
      </c>
      <c r="K46" s="10">
        <f t="shared" si="2"/>
        <v>0</v>
      </c>
    </row>
    <row r="47" spans="1:11" ht="12.75">
      <c r="A47" s="11">
        <v>45</v>
      </c>
      <c r="B47" s="2" t="s">
        <v>65</v>
      </c>
      <c r="C47" s="5">
        <v>0</v>
      </c>
      <c r="D47" s="5">
        <v>0</v>
      </c>
      <c r="E47" s="5">
        <v>0</v>
      </c>
      <c r="F47" s="5">
        <v>0</v>
      </c>
      <c r="G47" s="5">
        <v>0</v>
      </c>
      <c r="H47" s="5">
        <v>0</v>
      </c>
      <c r="I47" s="10">
        <f t="shared" si="0"/>
        <v>0</v>
      </c>
      <c r="J47" s="10">
        <f t="shared" si="1"/>
        <v>0</v>
      </c>
      <c r="K47" s="10">
        <f t="shared" si="2"/>
        <v>0</v>
      </c>
    </row>
    <row r="48" spans="1:11" ht="12.75">
      <c r="A48" s="11">
        <v>46</v>
      </c>
      <c r="B48" s="2" t="s">
        <v>66</v>
      </c>
      <c r="C48" s="5">
        <v>0</v>
      </c>
      <c r="D48" s="5">
        <v>0</v>
      </c>
      <c r="E48" s="5">
        <v>0</v>
      </c>
      <c r="F48" s="5">
        <v>0</v>
      </c>
      <c r="G48" s="5">
        <v>0</v>
      </c>
      <c r="H48" s="5">
        <v>0</v>
      </c>
      <c r="I48" s="10">
        <f t="shared" si="0"/>
        <v>0</v>
      </c>
      <c r="J48" s="10">
        <f t="shared" si="1"/>
        <v>0</v>
      </c>
      <c r="K48" s="10">
        <f t="shared" si="2"/>
        <v>0</v>
      </c>
    </row>
    <row r="49" spans="1:11" ht="12.75">
      <c r="A49" s="11">
        <v>47</v>
      </c>
      <c r="B49" s="2" t="s">
        <v>67</v>
      </c>
      <c r="C49" s="5">
        <v>0</v>
      </c>
      <c r="D49" s="5">
        <v>0</v>
      </c>
      <c r="E49" s="5">
        <v>0</v>
      </c>
      <c r="F49" s="5">
        <v>0</v>
      </c>
      <c r="G49" s="5">
        <v>0</v>
      </c>
      <c r="H49" s="5">
        <v>0</v>
      </c>
      <c r="I49" s="10">
        <f t="shared" si="0"/>
        <v>0</v>
      </c>
      <c r="J49" s="10">
        <f t="shared" si="1"/>
        <v>0</v>
      </c>
      <c r="K49" s="10">
        <f t="shared" si="2"/>
        <v>0</v>
      </c>
    </row>
    <row r="50" spans="1:11" ht="12.75">
      <c r="A50" s="11">
        <v>48</v>
      </c>
      <c r="B50" s="2" t="s">
        <v>68</v>
      </c>
      <c r="C50" s="5">
        <v>0</v>
      </c>
      <c r="D50" s="5">
        <v>0</v>
      </c>
      <c r="E50" s="5">
        <v>0</v>
      </c>
      <c r="F50" s="5">
        <v>0</v>
      </c>
      <c r="G50" s="5">
        <v>0</v>
      </c>
      <c r="H50" s="5">
        <v>0</v>
      </c>
      <c r="I50" s="10">
        <f t="shared" si="0"/>
        <v>0</v>
      </c>
      <c r="J50" s="10">
        <f t="shared" si="1"/>
        <v>0</v>
      </c>
      <c r="K50" s="10">
        <f t="shared" si="2"/>
        <v>0</v>
      </c>
    </row>
    <row r="51" spans="1:11" ht="12.75">
      <c r="A51" s="11">
        <v>49</v>
      </c>
      <c r="B51" s="2" t="s">
        <v>69</v>
      </c>
      <c r="C51" s="5">
        <v>0</v>
      </c>
      <c r="D51" s="5">
        <v>0</v>
      </c>
      <c r="E51" s="5">
        <v>0</v>
      </c>
      <c r="F51" s="5">
        <v>0</v>
      </c>
      <c r="G51" s="5">
        <v>0</v>
      </c>
      <c r="H51" s="5">
        <v>0</v>
      </c>
      <c r="I51" s="10">
        <f t="shared" si="0"/>
        <v>0</v>
      </c>
      <c r="J51" s="10">
        <f t="shared" si="1"/>
        <v>0</v>
      </c>
      <c r="K51" s="10">
        <f t="shared" si="2"/>
        <v>0</v>
      </c>
    </row>
    <row r="52" spans="1:11" ht="12.75">
      <c r="A52" s="11">
        <v>50</v>
      </c>
      <c r="B52" s="2" t="s">
        <v>70</v>
      </c>
      <c r="C52" s="5">
        <v>0</v>
      </c>
      <c r="D52" s="5">
        <v>0</v>
      </c>
      <c r="E52" s="5">
        <v>0</v>
      </c>
      <c r="F52" s="5">
        <v>0</v>
      </c>
      <c r="G52" s="5">
        <v>0</v>
      </c>
      <c r="H52" s="5">
        <v>0</v>
      </c>
      <c r="I52" s="10">
        <f t="shared" si="0"/>
        <v>0</v>
      </c>
      <c r="J52" s="10">
        <f t="shared" si="1"/>
        <v>0</v>
      </c>
      <c r="K52" s="10">
        <f t="shared" si="2"/>
        <v>0</v>
      </c>
    </row>
    <row r="53" spans="1:11" ht="12.75">
      <c r="A53" s="11">
        <v>51</v>
      </c>
      <c r="B53" s="2" t="s">
        <v>71</v>
      </c>
      <c r="C53" s="5">
        <v>21969500</v>
      </c>
      <c r="D53" s="5">
        <v>21969500</v>
      </c>
      <c r="E53" s="5">
        <v>21969500</v>
      </c>
      <c r="F53" s="5">
        <v>21969500</v>
      </c>
      <c r="G53" s="5">
        <v>21969500</v>
      </c>
      <c r="H53" s="5">
        <v>21969500</v>
      </c>
      <c r="I53" s="10">
        <f t="shared" si="0"/>
        <v>0</v>
      </c>
      <c r="J53" s="10">
        <f t="shared" si="1"/>
        <v>0</v>
      </c>
      <c r="K53" s="10">
        <f t="shared" si="2"/>
        <v>0</v>
      </c>
    </row>
    <row r="54" spans="1:11" ht="12.75">
      <c r="A54" s="11">
        <v>52</v>
      </c>
      <c r="B54" s="2" t="s">
        <v>72</v>
      </c>
      <c r="C54" s="5">
        <v>21969500</v>
      </c>
      <c r="D54" s="5">
        <v>21969500</v>
      </c>
      <c r="E54" s="5">
        <v>21969500</v>
      </c>
      <c r="F54" s="5">
        <v>0</v>
      </c>
      <c r="G54" s="5">
        <v>0</v>
      </c>
      <c r="H54" s="5">
        <v>0</v>
      </c>
      <c r="I54" s="10">
        <f t="shared" si="0"/>
        <v>21969500</v>
      </c>
      <c r="J54" s="10">
        <f t="shared" si="1"/>
        <v>21969500</v>
      </c>
      <c r="K54" s="10">
        <f t="shared" si="2"/>
        <v>21969500</v>
      </c>
    </row>
    <row r="55" spans="1:11" ht="12.75">
      <c r="A55" s="11">
        <v>53</v>
      </c>
      <c r="B55" s="2" t="s">
        <v>73</v>
      </c>
      <c r="C55" s="5">
        <v>0</v>
      </c>
      <c r="D55" s="5">
        <v>0</v>
      </c>
      <c r="E55" s="5">
        <v>0</v>
      </c>
      <c r="F55" s="5">
        <v>0</v>
      </c>
      <c r="G55" s="5">
        <v>0</v>
      </c>
      <c r="H55" s="5">
        <v>0</v>
      </c>
      <c r="I55" s="10">
        <f t="shared" si="0"/>
        <v>0</v>
      </c>
      <c r="J55" s="10">
        <f t="shared" si="1"/>
        <v>0</v>
      </c>
      <c r="K55" s="10">
        <f t="shared" si="2"/>
        <v>0</v>
      </c>
    </row>
    <row r="56" spans="1:11" ht="12.75">
      <c r="A56" s="11">
        <v>54</v>
      </c>
      <c r="B56" s="2" t="s">
        <v>74</v>
      </c>
      <c r="C56" s="5">
        <v>0</v>
      </c>
      <c r="D56" s="5">
        <v>0</v>
      </c>
      <c r="E56" s="5">
        <v>0</v>
      </c>
      <c r="F56" s="5">
        <v>0</v>
      </c>
      <c r="G56" s="5">
        <v>0</v>
      </c>
      <c r="H56" s="5">
        <v>0</v>
      </c>
      <c r="I56" s="10">
        <f t="shared" si="0"/>
        <v>0</v>
      </c>
      <c r="J56" s="10">
        <f t="shared" si="1"/>
        <v>0</v>
      </c>
      <c r="K56" s="10">
        <f t="shared" si="2"/>
        <v>0</v>
      </c>
    </row>
    <row r="57" spans="1:11" ht="12.75">
      <c r="A57" s="1">
        <v>55</v>
      </c>
      <c r="B57" s="12" t="s">
        <v>75</v>
      </c>
      <c r="C57" s="3">
        <v>0</v>
      </c>
      <c r="D57" s="3">
        <v>0</v>
      </c>
      <c r="E57" s="3">
        <v>0</v>
      </c>
      <c r="F57" s="3">
        <v>0</v>
      </c>
      <c r="G57" s="3">
        <v>0</v>
      </c>
      <c r="H57" s="3">
        <v>0</v>
      </c>
      <c r="I57" s="10">
        <f t="shared" si="0"/>
        <v>0</v>
      </c>
      <c r="J57" s="10">
        <f t="shared" si="1"/>
        <v>0</v>
      </c>
      <c r="K57" s="10">
        <f t="shared" si="2"/>
        <v>0</v>
      </c>
    </row>
  </sheetData>
  <sheetProtection sheet="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2.xml><?xml version="1.0" encoding="utf-8"?>
<worksheet xmlns="http://schemas.openxmlformats.org/spreadsheetml/2006/main" xmlns:r="http://schemas.openxmlformats.org/officeDocument/2006/relationships">
  <dimension ref="A1:M67"/>
  <sheetViews>
    <sheetView tabSelected="1" zoomScale="80" zoomScaleNormal="80" zoomScalePageLayoutView="0" workbookViewId="0" topLeftCell="A1">
      <pane ySplit="7" topLeftCell="A8" activePane="bottomLeft" state="frozen"/>
      <selection pane="topLeft" activeCell="A1" sqref="A1"/>
      <selection pane="bottomLeft" activeCell="B2" sqref="B2"/>
    </sheetView>
  </sheetViews>
  <sheetFormatPr defaultColWidth="9.140625" defaultRowHeight="12.75"/>
  <cols>
    <col min="1" max="1" width="5.140625" style="13" hidden="1" customWidth="1"/>
    <col min="2" max="2" width="5.140625" style="14" customWidth="1"/>
    <col min="3" max="3" width="45.140625" style="15" customWidth="1"/>
    <col min="4" max="4" width="57.28125" style="16" customWidth="1"/>
    <col min="5" max="5" width="9.8515625" style="17" customWidth="1"/>
    <col min="6" max="6" width="11.28125" style="17" customWidth="1"/>
    <col min="7" max="7" width="10.00390625" style="17" customWidth="1"/>
    <col min="8" max="8" width="9.7109375" style="17" customWidth="1"/>
    <col min="9" max="9" width="8.7109375" style="17" customWidth="1"/>
    <col min="10" max="10" width="8.28125" style="17" customWidth="1"/>
    <col min="11" max="13" width="9.140625" style="17" customWidth="1"/>
    <col min="14" max="16384" width="9.140625" style="18" customWidth="1"/>
  </cols>
  <sheetData>
    <row r="1" spans="1:13" ht="12.75" hidden="1">
      <c r="A1" s="13" t="s">
        <v>219</v>
      </c>
      <c r="E1" s="17" t="s">
        <v>1</v>
      </c>
      <c r="F1" s="17" t="s">
        <v>2</v>
      </c>
      <c r="G1" s="17" t="s">
        <v>3</v>
      </c>
      <c r="H1" s="17" t="s">
        <v>4</v>
      </c>
      <c r="I1" s="17" t="s">
        <v>5</v>
      </c>
      <c r="J1" s="17" t="s">
        <v>6</v>
      </c>
      <c r="K1" s="17" t="s">
        <v>7</v>
      </c>
      <c r="L1" s="17" t="s">
        <v>8</v>
      </c>
      <c r="M1" s="17" t="s">
        <v>9</v>
      </c>
    </row>
    <row r="2" spans="1:11" ht="12.75">
      <c r="A2" s="13" t="s">
        <v>0</v>
      </c>
      <c r="K2" s="17" t="s">
        <v>76</v>
      </c>
    </row>
    <row r="3" spans="2:13" ht="18.75" customHeight="1">
      <c r="B3" s="49" t="s">
        <v>77</v>
      </c>
      <c r="C3" s="49"/>
      <c r="D3" s="49"/>
      <c r="E3" s="49"/>
      <c r="F3" s="49"/>
      <c r="G3" s="49"/>
      <c r="H3" s="49"/>
      <c r="I3" s="49"/>
      <c r="J3" s="49"/>
      <c r="K3" s="49"/>
      <c r="L3" s="49"/>
      <c r="M3" s="49"/>
    </row>
    <row r="4" spans="1:13" ht="16.5" customHeight="1">
      <c r="A4" s="13" t="s">
        <v>78</v>
      </c>
      <c r="B4" s="50" t="s">
        <v>220</v>
      </c>
      <c r="C4" s="50"/>
      <c r="D4" s="50"/>
      <c r="E4" s="50"/>
      <c r="F4" s="50"/>
      <c r="G4" s="50"/>
      <c r="H4" s="50"/>
      <c r="I4" s="50"/>
      <c r="J4" s="50"/>
      <c r="K4" s="50"/>
      <c r="L4" s="50"/>
      <c r="M4" s="50"/>
    </row>
    <row r="5" spans="3:7" ht="15.75" customHeight="1">
      <c r="C5" s="19"/>
      <c r="D5" s="51" t="s">
        <v>79</v>
      </c>
      <c r="E5" s="51"/>
      <c r="F5" s="51"/>
      <c r="G5" s="51"/>
    </row>
    <row r="6" spans="2:13" ht="45.75" customHeight="1">
      <c r="B6" s="52" t="s">
        <v>80</v>
      </c>
      <c r="C6" s="52"/>
      <c r="D6" s="52" t="s">
        <v>81</v>
      </c>
      <c r="E6" s="53" t="s">
        <v>82</v>
      </c>
      <c r="F6" s="53"/>
      <c r="G6" s="53"/>
      <c r="H6" s="53"/>
      <c r="I6" s="53"/>
      <c r="J6" s="53"/>
      <c r="K6" s="53"/>
      <c r="L6" s="53"/>
      <c r="M6" s="53"/>
    </row>
    <row r="7" spans="2:13" ht="27.75" customHeight="1">
      <c r="B7" s="52"/>
      <c r="C7" s="52"/>
      <c r="D7" s="52"/>
      <c r="E7" s="52" t="s">
        <v>83</v>
      </c>
      <c r="F7" s="52"/>
      <c r="G7" s="52"/>
      <c r="H7" s="52" t="s">
        <v>84</v>
      </c>
      <c r="I7" s="52"/>
      <c r="J7" s="52"/>
      <c r="K7" s="52" t="s">
        <v>85</v>
      </c>
      <c r="L7" s="52"/>
      <c r="M7" s="52"/>
    </row>
    <row r="8" spans="1:13" ht="24" customHeight="1">
      <c r="A8" s="13" t="s">
        <v>86</v>
      </c>
      <c r="B8" s="52"/>
      <c r="C8" s="52"/>
      <c r="D8" s="52"/>
      <c r="E8" s="20" t="s">
        <v>221</v>
      </c>
      <c r="F8" s="20" t="s">
        <v>222</v>
      </c>
      <c r="G8" s="20" t="s">
        <v>223</v>
      </c>
      <c r="H8" s="20" t="s">
        <v>87</v>
      </c>
      <c r="I8" s="20" t="s">
        <v>87</v>
      </c>
      <c r="J8" s="20" t="s">
        <v>87</v>
      </c>
      <c r="K8" s="20" t="s">
        <v>221</v>
      </c>
      <c r="L8" s="20" t="s">
        <v>222</v>
      </c>
      <c r="M8" s="20" t="s">
        <v>223</v>
      </c>
    </row>
    <row r="9" spans="1:13" s="23" customFormat="1" ht="17.25" customHeight="1">
      <c r="A9" s="21"/>
      <c r="B9" s="22">
        <v>1</v>
      </c>
      <c r="C9" s="54" t="s">
        <v>88</v>
      </c>
      <c r="D9" s="54"/>
      <c r="E9" s="54"/>
      <c r="F9" s="54"/>
      <c r="G9" s="54"/>
      <c r="H9" s="54"/>
      <c r="I9" s="54"/>
      <c r="J9" s="54"/>
      <c r="K9" s="54"/>
      <c r="L9" s="54"/>
      <c r="M9" s="54"/>
    </row>
    <row r="10" spans="1:13" ht="105">
      <c r="A10" s="13" t="s">
        <v>89</v>
      </c>
      <c r="B10" s="24" t="s">
        <v>89</v>
      </c>
      <c r="C10" s="25" t="s">
        <v>90</v>
      </c>
      <c r="D10" s="26" t="s">
        <v>91</v>
      </c>
      <c r="E10" s="27">
        <f>IF(DATI_IND_SINT!C10+DATI_IND_SINT!C57=0,0,(DATI_IND_SINT!C3+DATI_IND_SINT!C4+DATI_IND_SINT!C5+DATI_IND_SINT!C6+DATI_IND_SINT!C7-DATI_IND_SINT!C8+DATI_IND_SINT!C9)/(DATI_IND_SINT!C10+DATI_IND_SINT!C57)*100)</f>
        <v>36.93290927197207</v>
      </c>
      <c r="F10" s="27">
        <f>IF(DATI_IND_SINT!D10+DATI_IND_SINT!D57=0,0,(DATI_IND_SINT!D3+DATI_IND_SINT!D4+DATI_IND_SINT!D5+DATI_IND_SINT!D6+DATI_IND_SINT!D7-DATI_IND_SINT!D8+DATI_IND_SINT!D9)/(DATI_IND_SINT!D10+DATI_IND_SINT!D57)*100)</f>
        <v>47.09712633753166</v>
      </c>
      <c r="G10" s="27">
        <f>IF(DATI_IND_SINT!E10+DATI_IND_SINT!E57=0,0,(DATI_IND_SINT!E3+DATI_IND_SINT!E4+DATI_IND_SINT!E5+DATI_IND_SINT!E6+DATI_IND_SINT!E7-DATI_IND_SINT!E8+DATI_IND_SINT!E9)/(DATI_IND_SINT!E10+DATI_IND_SINT!E57)*100)</f>
        <v>47.93951898524041</v>
      </c>
      <c r="H10" s="27">
        <f>IF(DATI_IND_SINT!F10+DATI_IND_SINT!F57=0,0,(DATI_IND_SINT!F3+DATI_IND_SINT!F4+DATI_IND_SINT!F5+DATI_IND_SINT!F6+DATI_IND_SINT!F7-DATI_IND_SINT!F8+DATI_IND_SINT!F9)/(DATI_IND_SINT!F10+DATI_IND_SINT!F57)*100)</f>
        <v>0</v>
      </c>
      <c r="I10" s="27">
        <f>IF(DATI_IND_SINT!G10+DATI_IND_SINT!G57=0,0,(DATI_IND_SINT!G3+DATI_IND_SINT!G4+DATI_IND_SINT!G5+DATI_IND_SINT!G6+DATI_IND_SINT!G7-DATI_IND_SINT!G8+DATI_IND_SINT!G9)/(DATI_IND_SINT!G10+DATI_IND_SINT!G57)*100)</f>
        <v>0</v>
      </c>
      <c r="J10" s="27">
        <f>IF(DATI_IND_SINT!H10+DATI_IND_SINT!H57=0,0,(DATI_IND_SINT!H3+DATI_IND_SINT!H4+DATI_IND_SINT!H5+DATI_IND_SINT!H6+DATI_IND_SINT!H7-DATI_IND_SINT!H8+DATI_IND_SINT!H9)/(DATI_IND_SINT!H10+DATI_IND_SINT!H57)*100)</f>
        <v>0</v>
      </c>
      <c r="K10" s="27">
        <f>IF(DATI_IND_SINT!I10+DATI_IND_SINT!I57=0,0,(DATI_IND_SINT!I3+DATI_IND_SINT!I4+DATI_IND_SINT!I5+DATI_IND_SINT!I6+DATI_IND_SINT!I7-DATI_IND_SINT!I8+DATI_IND_SINT!I9)/(DATI_IND_SINT!I10+DATI_IND_SINT!I57)*100)</f>
        <v>0</v>
      </c>
      <c r="L10" s="27">
        <f>IF(DATI_IND_SINT!J10+DATI_IND_SINT!J57=0,0,(DATI_IND_SINT!J3+DATI_IND_SINT!J4+DATI_IND_SINT!J5+DATI_IND_SINT!J6+DATI_IND_SINT!J7-DATI_IND_SINT!J8+DATI_IND_SINT!J9)/(DATI_IND_SINT!J10+DATI_IND_SINT!J57)*100)</f>
        <v>0</v>
      </c>
      <c r="M10" s="27">
        <f>IF(DATI_IND_SINT!K10+DATI_IND_SINT!K57=0,0,(DATI_IND_SINT!K3+DATI_IND_SINT!K4+DATI_IND_SINT!K5+DATI_IND_SINT!K6+DATI_IND_SINT!K7-DATI_IND_SINT!K8+DATI_IND_SINT!K9)/(DATI_IND_SINT!K10+DATI_IND_SINT!K57)*100)</f>
        <v>0</v>
      </c>
    </row>
    <row r="11" spans="1:13" s="23" customFormat="1" ht="17.25" customHeight="1">
      <c r="A11" s="21"/>
      <c r="B11" s="22">
        <v>2</v>
      </c>
      <c r="C11" s="54" t="s">
        <v>92</v>
      </c>
      <c r="D11" s="54"/>
      <c r="E11" s="54"/>
      <c r="F11" s="54"/>
      <c r="G11" s="54"/>
      <c r="H11" s="54"/>
      <c r="I11" s="54"/>
      <c r="J11" s="54"/>
      <c r="K11" s="54"/>
      <c r="L11" s="54"/>
      <c r="M11" s="54"/>
    </row>
    <row r="12" spans="1:13" ht="60.75" customHeight="1">
      <c r="A12" s="13" t="s">
        <v>93</v>
      </c>
      <c r="B12" s="28" t="s">
        <v>93</v>
      </c>
      <c r="C12" s="29" t="s">
        <v>94</v>
      </c>
      <c r="D12" s="29" t="s">
        <v>95</v>
      </c>
      <c r="E12" s="27">
        <f>IF(DATI_IND_SINT!C10=0,0,DATI_IND_SINT!C11/DATI_IND_SINT!C10*100)</f>
        <v>82.74509825021285</v>
      </c>
      <c r="F12" s="27">
        <f>IF(DATI_IND_SINT!D10=0,0,DATI_IND_SINT!D11/DATI_IND_SINT!D10*100)</f>
        <v>103.25208697438968</v>
      </c>
      <c r="G12" s="27">
        <f>IF(DATI_IND_SINT!E10=0,0,DATI_IND_SINT!E11/DATI_IND_SINT!E10*100)</f>
        <v>103.90467134481642</v>
      </c>
      <c r="H12" s="30"/>
      <c r="I12" s="30"/>
      <c r="J12" s="30"/>
      <c r="K12" s="30"/>
      <c r="L12" s="30"/>
      <c r="M12" s="30"/>
    </row>
    <row r="13" spans="1:13" ht="60.75" customHeight="1">
      <c r="A13" s="13" t="s">
        <v>96</v>
      </c>
      <c r="B13" s="31" t="s">
        <v>96</v>
      </c>
      <c r="C13" s="29" t="s">
        <v>97</v>
      </c>
      <c r="D13" s="29" t="s">
        <v>98</v>
      </c>
      <c r="E13" s="27">
        <f>IF(DATI_IND_SINT!C13=0,0,DATI_IND_SINT!C12/DATI_IND_SINT!C13*100)</f>
        <v>57.039649983840015</v>
      </c>
      <c r="F13" s="27">
        <f>IF(DATI_IND_SINT!D13=0,0,DATI_IND_SINT!D12/DATI_IND_SINT!D13*100)</f>
        <v>0</v>
      </c>
      <c r="G13" s="27">
        <f>IF(DATI_IND_SINT!E13=0,0,DATI_IND_SINT!E12/DATI_IND_SINT!E13*100)</f>
        <v>0</v>
      </c>
      <c r="H13" s="30"/>
      <c r="I13" s="30"/>
      <c r="J13" s="30"/>
      <c r="K13" s="30"/>
      <c r="L13" s="30"/>
      <c r="M13" s="30"/>
    </row>
    <row r="14" spans="1:13" ht="71.25" customHeight="1">
      <c r="A14" s="13" t="s">
        <v>99</v>
      </c>
      <c r="B14" s="28" t="s">
        <v>99</v>
      </c>
      <c r="C14" s="29" t="s">
        <v>100</v>
      </c>
      <c r="D14" s="29" t="s">
        <v>101</v>
      </c>
      <c r="E14" s="27">
        <f>IF(DATI_IND_SINT!C10=0,0,DATI_IND_SINT!C14/DATI_IND_SINT!C10*100)</f>
        <v>7.543219386201352</v>
      </c>
      <c r="F14" s="27">
        <f>IF(DATI_IND_SINT!D10=0,0,DATI_IND_SINT!D14/DATI_IND_SINT!D10*100)</f>
        <v>9.41268015388405</v>
      </c>
      <c r="G14" s="27">
        <f>IF(DATI_IND_SINT!E10=0,0,DATI_IND_SINT!E14/DATI_IND_SINT!E10*100)</f>
        <v>9.472171134960048</v>
      </c>
      <c r="H14" s="30"/>
      <c r="I14" s="30"/>
      <c r="J14" s="30"/>
      <c r="K14" s="30"/>
      <c r="L14" s="30"/>
      <c r="M14" s="30"/>
    </row>
    <row r="15" spans="1:13" ht="60.75" customHeight="1">
      <c r="A15" s="13" t="s">
        <v>102</v>
      </c>
      <c r="B15" s="28" t="s">
        <v>102</v>
      </c>
      <c r="C15" s="29" t="s">
        <v>103</v>
      </c>
      <c r="D15" s="32" t="s">
        <v>104</v>
      </c>
      <c r="E15" s="27">
        <f>IF(DATI_IND_SINT!C13=0,0,DATI_IND_SINT!C15/DATI_IND_SINT!C13*100)</f>
        <v>2.730322398899598</v>
      </c>
      <c r="F15" s="27">
        <f>IF(DATI_IND_SINT!D13=0,0,DATI_IND_SINT!D15/DATI_IND_SINT!D13*100)</f>
        <v>0</v>
      </c>
      <c r="G15" s="27">
        <f>IF(DATI_IND_SINT!E13=0,0,DATI_IND_SINT!E15/DATI_IND_SINT!E13*100)</f>
        <v>0</v>
      </c>
      <c r="H15" s="30"/>
      <c r="I15" s="30"/>
      <c r="J15" s="30"/>
      <c r="K15" s="30"/>
      <c r="L15" s="30"/>
      <c r="M15" s="30"/>
    </row>
    <row r="16" spans="2:13" ht="15.75" customHeight="1">
      <c r="B16" s="33">
        <v>3</v>
      </c>
      <c r="C16" s="55" t="s">
        <v>105</v>
      </c>
      <c r="D16" s="55"/>
      <c r="E16" s="55"/>
      <c r="F16" s="55"/>
      <c r="G16" s="55"/>
      <c r="H16" s="55"/>
      <c r="I16" s="55"/>
      <c r="J16" s="55"/>
      <c r="K16" s="55"/>
      <c r="L16" s="55"/>
      <c r="M16" s="55"/>
    </row>
    <row r="17" spans="1:13" ht="93.75" customHeight="1">
      <c r="A17" s="13" t="s">
        <v>106</v>
      </c>
      <c r="B17" s="28" t="s">
        <v>106</v>
      </c>
      <c r="C17" s="32" t="s">
        <v>107</v>
      </c>
      <c r="D17" s="34" t="s">
        <v>108</v>
      </c>
      <c r="E17" s="27">
        <f>IF(DATI_IND_SINT!C16-DATI_IND_SINT!C56-DATI_IND_SINT!C8+DATI_IND_SINT!C9=0,0,(DATI_IND_SINT!C4+DATI_IND_SINT!C7-DATI_IND_SINT!C8+DATI_IND_SINT!C9)/(DATI_IND_SINT!C16-DATI_IND_SINT!C56-DATI_IND_SINT!C8+DATI_IND_SINT!C9)*100)</f>
        <v>50.35550457880592</v>
      </c>
      <c r="F17" s="27">
        <f>IF(DATI_IND_SINT!D16-DATI_IND_SINT!D56-DATI_IND_SINT!D8+DATI_IND_SINT!D9=0,0,(DATI_IND_SINT!D4+DATI_IND_SINT!D7-DATI_IND_SINT!D8+DATI_IND_SINT!D9)/(DATI_IND_SINT!D16-DATI_IND_SINT!D56-DATI_IND_SINT!D8+DATI_IND_SINT!D9)*100)</f>
        <v>50.39287072019849</v>
      </c>
      <c r="G17" s="27">
        <f>IF(DATI_IND_SINT!E16-DATI_IND_SINT!E56-DATI_IND_SINT!E8+DATI_IND_SINT!E9=0,0,(DATI_IND_SINT!E4+DATI_IND_SINT!E7-DATI_IND_SINT!E8+DATI_IND_SINT!E9)/(DATI_IND_SINT!E16-DATI_IND_SINT!E56-DATI_IND_SINT!E8+DATI_IND_SINT!E9)*100)</f>
        <v>51.051327632068265</v>
      </c>
      <c r="H17" s="27">
        <f>IF(DATI_IND_SINT!F16-DATI_IND_SINT!F56-DATI_IND_SINT!F8+DATI_IND_SINT!F9=0,0,(DATI_IND_SINT!F4+DATI_IND_SINT!F7-DATI_IND_SINT!F8+DATI_IND_SINT!F9)/(DATI_IND_SINT!F16-DATI_IND_SINT!F56-DATI_IND_SINT!F8+DATI_IND_SINT!F9)*100)</f>
        <v>0</v>
      </c>
      <c r="I17" s="27">
        <f>IF(DATI_IND_SINT!G16-DATI_IND_SINT!G56-DATI_IND_SINT!G8+DATI_IND_SINT!G9=0,0,(DATI_IND_SINT!G4+DATI_IND_SINT!G7-DATI_IND_SINT!G8+DATI_IND_SINT!G9)/(DATI_IND_SINT!G16-DATI_IND_SINT!G56-DATI_IND_SINT!G8+DATI_IND_SINT!G9)*100)</f>
        <v>0</v>
      </c>
      <c r="J17" s="27">
        <f>IF(DATI_IND_SINT!H16-DATI_IND_SINT!H56-DATI_IND_SINT!H8+DATI_IND_SINT!H9=0,0,(DATI_IND_SINT!H4+DATI_IND_SINT!H7-DATI_IND_SINT!H8+DATI_IND_SINT!H9)/(DATI_IND_SINT!H16-DATI_IND_SINT!H56-DATI_IND_SINT!H8+DATI_IND_SINT!H9)*100)</f>
        <v>0</v>
      </c>
      <c r="K17" s="27">
        <f>IF(DATI_IND_SINT!I16-DATI_IND_SINT!I56-DATI_IND_SINT!I8+DATI_IND_SINT!I9=0,0,(DATI_IND_SINT!I4+DATI_IND_SINT!I7-DATI_IND_SINT!I8+DATI_IND_SINT!I9)/(DATI_IND_SINT!I16-DATI_IND_SINT!I56-DATI_IND_SINT!I8+DATI_IND_SINT!I9)*100)</f>
        <v>50.35550457880592</v>
      </c>
      <c r="L17" s="27">
        <f>IF(DATI_IND_SINT!J16-DATI_IND_SINT!J56-DATI_IND_SINT!J8+DATI_IND_SINT!J9=0,0,(DATI_IND_SINT!J4+DATI_IND_SINT!J7-DATI_IND_SINT!J8+DATI_IND_SINT!J9)/(DATI_IND_SINT!J16-DATI_IND_SINT!J56-DATI_IND_SINT!J8+DATI_IND_SINT!J9)*100)</f>
        <v>50.39287072019849</v>
      </c>
      <c r="M17" s="27">
        <f>IF(DATI_IND_SINT!K16-DATI_IND_SINT!K56-DATI_IND_SINT!K8+DATI_IND_SINT!K9=0,0,(DATI_IND_SINT!K4+DATI_IND_SINT!K7-DATI_IND_SINT!K8+DATI_IND_SINT!K9)/(DATI_IND_SINT!K16-DATI_IND_SINT!K56-DATI_IND_SINT!K8+DATI_IND_SINT!K9)*100)</f>
        <v>51.051327632068265</v>
      </c>
    </row>
    <row r="18" spans="1:13" ht="132">
      <c r="A18" s="13" t="s">
        <v>109</v>
      </c>
      <c r="B18" s="28" t="s">
        <v>109</v>
      </c>
      <c r="C18" s="32" t="s">
        <v>110</v>
      </c>
      <c r="D18" s="34" t="s">
        <v>111</v>
      </c>
      <c r="E18" s="27">
        <f>IF(DATI_IND_SINT!C4+DATI_IND_SINT!C7-DATI_IND_SINT!C8+DATI_IND_SINT!C9=0,0,(DATI_IND_SINT!C17-DATI_IND_SINT!C8+DATI_IND_SINT!C9)/(DATI_IND_SINT!C4+DATI_IND_SINT!C7-DATI_IND_SINT!C8+DATI_IND_SINT!C9)*100)</f>
        <v>0</v>
      </c>
      <c r="F18" s="27">
        <f>IF(DATI_IND_SINT!D4+DATI_IND_SINT!D7-DATI_IND_SINT!D8+DATI_IND_SINT!D9=0,0,(DATI_IND_SINT!D17-DATI_IND_SINT!D8+DATI_IND_SINT!D9)/(DATI_IND_SINT!D4+DATI_IND_SINT!D7-DATI_IND_SINT!D8+DATI_IND_SINT!D9)*100)</f>
        <v>0</v>
      </c>
      <c r="G18" s="27">
        <f>IF(DATI_IND_SINT!E4+DATI_IND_SINT!E7-DATI_IND_SINT!E8+DATI_IND_SINT!E9=0,0,(DATI_IND_SINT!E17-DATI_IND_SINT!E8+DATI_IND_SINT!E9)/(DATI_IND_SINT!E4+DATI_IND_SINT!E7-DATI_IND_SINT!E8+DATI_IND_SINT!E9)*100)</f>
        <v>0</v>
      </c>
      <c r="H18" s="27">
        <f>IF(DATI_IND_SINT!F4+DATI_IND_SINT!F7-DATI_IND_SINT!F8+DATI_IND_SINT!F9=0,0,(DATI_IND_SINT!F17-DATI_IND_SINT!F8+DATI_IND_SINT!F9)/(DATI_IND_SINT!F4+DATI_IND_SINT!F7-DATI_IND_SINT!F8+DATI_IND_SINT!F9)*100)</f>
        <v>0</v>
      </c>
      <c r="I18" s="27">
        <f>IF(DATI_IND_SINT!G4+DATI_IND_SINT!G7-DATI_IND_SINT!G8+DATI_IND_SINT!G9=0,0,(DATI_IND_SINT!G17-DATI_IND_SINT!G8+DATI_IND_SINT!G9)/(DATI_IND_SINT!G4+DATI_IND_SINT!G7-DATI_IND_SINT!G8+DATI_IND_SINT!G9)*100)</f>
        <v>0</v>
      </c>
      <c r="J18" s="27">
        <f>IF(DATI_IND_SINT!H4+DATI_IND_SINT!H7-DATI_IND_SINT!H8+DATI_IND_SINT!H9=0,0,(DATI_IND_SINT!H17-DATI_IND_SINT!H8+DATI_IND_SINT!H9)/(DATI_IND_SINT!H4+DATI_IND_SINT!H7-DATI_IND_SINT!H8+DATI_IND_SINT!H9)*100)</f>
        <v>0</v>
      </c>
      <c r="K18" s="27">
        <f>IF(DATI_IND_SINT!I4+DATI_IND_SINT!I7-DATI_IND_SINT!I8+DATI_IND_SINT!I9=0,0,(DATI_IND_SINT!I17-DATI_IND_SINT!I8+DATI_IND_SINT!I9)/(DATI_IND_SINT!I4+DATI_IND_SINT!I7-DATI_IND_SINT!I8+DATI_IND_SINT!I9)*100)</f>
        <v>0</v>
      </c>
      <c r="L18" s="27">
        <f>IF(DATI_IND_SINT!J4+DATI_IND_SINT!J7-DATI_IND_SINT!J8+DATI_IND_SINT!J9=0,0,(DATI_IND_SINT!J17-DATI_IND_SINT!J8+DATI_IND_SINT!J9)/(DATI_IND_SINT!J4+DATI_IND_SINT!J7-DATI_IND_SINT!J8+DATI_IND_SINT!J9)*100)</f>
        <v>0</v>
      </c>
      <c r="M18" s="27">
        <f>IF(DATI_IND_SINT!K4+DATI_IND_SINT!K7-DATI_IND_SINT!K8+DATI_IND_SINT!K9=0,0,(DATI_IND_SINT!K17-DATI_IND_SINT!K8+DATI_IND_SINT!K9)/(DATI_IND_SINT!K4+DATI_IND_SINT!K7-DATI_IND_SINT!K8+DATI_IND_SINT!K9)*100)</f>
        <v>0</v>
      </c>
    </row>
    <row r="19" spans="1:13" ht="92.25">
      <c r="A19" s="13" t="s">
        <v>112</v>
      </c>
      <c r="B19" s="28" t="s">
        <v>112</v>
      </c>
      <c r="C19" s="32" t="s">
        <v>113</v>
      </c>
      <c r="D19" s="35" t="s">
        <v>114</v>
      </c>
      <c r="E19" s="27">
        <f>IF(DATI_IND_SINT!C4+DATI_IND_SINT!C7-DATI_IND_SINT!C8+DATI_IND_SINT!C9=0,0,DATI_IND_SINT!C18/(DATI_IND_SINT!C4+DATI_IND_SINT!C7-DATI_IND_SINT!C8+DATI_IND_SINT!C9)*100)</f>
        <v>2.5856085344410595</v>
      </c>
      <c r="F19" s="27">
        <f>IF(DATI_IND_SINT!D4+DATI_IND_SINT!D7-DATI_IND_SINT!D8+DATI_IND_SINT!D9=0,0,DATI_IND_SINT!D18/(DATI_IND_SINT!D4+DATI_IND_SINT!D7-DATI_IND_SINT!D8+DATI_IND_SINT!D9)*100)</f>
        <v>2.407147303296825</v>
      </c>
      <c r="G19" s="27">
        <f>IF(DATI_IND_SINT!E4+DATI_IND_SINT!E7-DATI_IND_SINT!E8+DATI_IND_SINT!E9=0,0,DATI_IND_SINT!E18/(DATI_IND_SINT!E4+DATI_IND_SINT!E7-DATI_IND_SINT!E8+DATI_IND_SINT!E9)*100)</f>
        <v>2.3797954994548687</v>
      </c>
      <c r="H19" s="27">
        <f>IF(DATI_IND_SINT!F4+DATI_IND_SINT!F7-DATI_IND_SINT!F8+DATI_IND_SINT!F9=0,0,DATI_IND_SINT!F18/(DATI_IND_SINT!F4+DATI_IND_SINT!F7-DATI_IND_SINT!F8+DATI_IND_SINT!F9)*100)</f>
        <v>0</v>
      </c>
      <c r="I19" s="27">
        <f>IF(DATI_IND_SINT!G4+DATI_IND_SINT!G7-DATI_IND_SINT!G8+DATI_IND_SINT!G9=0,0,DATI_IND_SINT!G18/(DATI_IND_SINT!G4+DATI_IND_SINT!G7-DATI_IND_SINT!G8+DATI_IND_SINT!G9)*100)</f>
        <v>0</v>
      </c>
      <c r="J19" s="27">
        <f>IF(DATI_IND_SINT!H4+DATI_IND_SINT!H7-DATI_IND_SINT!H8+DATI_IND_SINT!H9=0,0,DATI_IND_SINT!H18/(DATI_IND_SINT!H4+DATI_IND_SINT!H7-DATI_IND_SINT!H8+DATI_IND_SINT!H9)*100)</f>
        <v>0</v>
      </c>
      <c r="K19" s="27">
        <f>IF(DATI_IND_SINT!I4+DATI_IND_SINT!I7-DATI_IND_SINT!I8+DATI_IND_SINT!I9=0,0,DATI_IND_SINT!I18/(DATI_IND_SINT!I4+DATI_IND_SINT!I7-DATI_IND_SINT!I8+DATI_IND_SINT!I9)*100)</f>
        <v>2.5856085344410595</v>
      </c>
      <c r="L19" s="27">
        <f>IF(DATI_IND_SINT!J4+DATI_IND_SINT!J7-DATI_IND_SINT!J8+DATI_IND_SINT!J9=0,0,DATI_IND_SINT!J18/(DATI_IND_SINT!J4+DATI_IND_SINT!J7-DATI_IND_SINT!J8+DATI_IND_SINT!J9)*100)</f>
        <v>2.407147303296825</v>
      </c>
      <c r="M19" s="27">
        <f>IF(DATI_IND_SINT!K4+DATI_IND_SINT!K7-DATI_IND_SINT!K8+DATI_IND_SINT!K9=0,0,DATI_IND_SINT!K18/(DATI_IND_SINT!K4+DATI_IND_SINT!K7-DATI_IND_SINT!K8+DATI_IND_SINT!K9)*100)</f>
        <v>2.3797954994548687</v>
      </c>
    </row>
    <row r="20" spans="1:13" ht="74.25" customHeight="1">
      <c r="A20" s="13" t="s">
        <v>115</v>
      </c>
      <c r="B20" s="28" t="s">
        <v>115</v>
      </c>
      <c r="C20" s="32" t="s">
        <v>116</v>
      </c>
      <c r="D20" s="35" t="s">
        <v>117</v>
      </c>
      <c r="E20" s="27">
        <f>IF(DATI_IND_SINT!C19=0,0,(DATI_IND_SINT!C4+DATI_IND_SINT!C7-DATI_IND_SINT!C8+DATI_IND_SINT!C9)/DATI_IND_SINT!C19)</f>
        <v>0</v>
      </c>
      <c r="F20" s="27">
        <f>IF(DATI_IND_SINT!D19=0,0,(DATI_IND_SINT!D4+DATI_IND_SINT!D7-DATI_IND_SINT!D8+DATI_IND_SINT!D9)/DATI_IND_SINT!D19)</f>
        <v>0</v>
      </c>
      <c r="G20" s="27">
        <f>IF(DATI_IND_SINT!E19=0,0,(DATI_IND_SINT!E4+DATI_IND_SINT!E7-DATI_IND_SINT!E8+DATI_IND_SINT!E9)/DATI_IND_SINT!E19)</f>
        <v>0</v>
      </c>
      <c r="H20" s="27">
        <f>IF(DATI_IND_SINT!F19=0,0,(DATI_IND_SINT!F4+DATI_IND_SINT!F7-DATI_IND_SINT!F8+DATI_IND_SINT!F9)/DATI_IND_SINT!F19)</f>
        <v>0</v>
      </c>
      <c r="I20" s="27">
        <f>IF(DATI_IND_SINT!G19=0,0,(DATI_IND_SINT!G4+DATI_IND_SINT!G7-DATI_IND_SINT!G8+DATI_IND_SINT!G9)/DATI_IND_SINT!G19)</f>
        <v>0</v>
      </c>
      <c r="J20" s="27">
        <f>IF(DATI_IND_SINT!H19=0,0,(DATI_IND_SINT!H4+DATI_IND_SINT!H7-DATI_IND_SINT!H8+DATI_IND_SINT!H9)/DATI_IND_SINT!H19)</f>
        <v>0</v>
      </c>
      <c r="K20" s="27">
        <f>IF(DATI_IND_SINT!I19=0,0,(DATI_IND_SINT!I4+DATI_IND_SINT!I7-DATI_IND_SINT!I8+DATI_IND_SINT!I9)/DATI_IND_SINT!I19)</f>
        <v>0</v>
      </c>
      <c r="L20" s="27">
        <f>IF(DATI_IND_SINT!J19=0,0,(DATI_IND_SINT!J4+DATI_IND_SINT!J7-DATI_IND_SINT!J8+DATI_IND_SINT!J9)/DATI_IND_SINT!J19)</f>
        <v>0</v>
      </c>
      <c r="M20" s="27">
        <f>IF(DATI_IND_SINT!K19=0,0,(DATI_IND_SINT!K4+DATI_IND_SINT!K7-DATI_IND_SINT!K8+DATI_IND_SINT!K9)/DATI_IND_SINT!K19)</f>
        <v>0</v>
      </c>
    </row>
    <row r="21" spans="2:13" ht="15.75" customHeight="1">
      <c r="B21" s="33">
        <v>4</v>
      </c>
      <c r="C21" s="56" t="s">
        <v>118</v>
      </c>
      <c r="D21" s="56"/>
      <c r="E21" s="56"/>
      <c r="F21" s="56"/>
      <c r="G21" s="56"/>
      <c r="H21" s="56"/>
      <c r="I21" s="56"/>
      <c r="J21" s="56"/>
      <c r="K21" s="56"/>
      <c r="L21" s="56"/>
      <c r="M21" s="56"/>
    </row>
    <row r="22" spans="1:13" ht="74.25" customHeight="1">
      <c r="A22" s="13" t="s">
        <v>119</v>
      </c>
      <c r="B22" s="31" t="s">
        <v>119</v>
      </c>
      <c r="C22" s="29" t="s">
        <v>120</v>
      </c>
      <c r="D22" s="29" t="s">
        <v>121</v>
      </c>
      <c r="E22" s="27">
        <f>IF(DATI_IND_SINT!C21=0,0,DATI_IND_SINT!C20/DATI_IND_SINT!C21*100)</f>
        <v>0</v>
      </c>
      <c r="F22" s="27">
        <f>IF(DATI_IND_SINT!D21=0,0,DATI_IND_SINT!D20/DATI_IND_SINT!D21*100)</f>
        <v>0</v>
      </c>
      <c r="G22" s="27">
        <f>IF(DATI_IND_SINT!E21=0,0,DATI_IND_SINT!E20/DATI_IND_SINT!E21*100)</f>
        <v>0</v>
      </c>
      <c r="H22" s="27">
        <f>IF(DATI_IND_SINT!F21=0,0,DATI_IND_SINT!F20/DATI_IND_SINT!F21*100)</f>
        <v>0</v>
      </c>
      <c r="I22" s="27">
        <f>IF(DATI_IND_SINT!G21=0,0,DATI_IND_SINT!G20/DATI_IND_SINT!G21*100)</f>
        <v>0</v>
      </c>
      <c r="J22" s="27">
        <f>IF(DATI_IND_SINT!H21=0,0,DATI_IND_SINT!H20/DATI_IND_SINT!H21*100)</f>
        <v>0</v>
      </c>
      <c r="K22" s="27">
        <f>IF(DATI_IND_SINT!I21=0,0,DATI_IND_SINT!I20/DATI_IND_SINT!I21*100)</f>
        <v>0</v>
      </c>
      <c r="L22" s="27">
        <f>IF(DATI_IND_SINT!J21=0,0,DATI_IND_SINT!J20/DATI_IND_SINT!J21*100)</f>
        <v>0</v>
      </c>
      <c r="M22" s="27">
        <f>IF(DATI_IND_SINT!K21=0,0,DATI_IND_SINT!K20/DATI_IND_SINT!K21*100)</f>
        <v>0</v>
      </c>
    </row>
    <row r="23" spans="2:13" ht="15.75" customHeight="1">
      <c r="B23" s="33">
        <v>5</v>
      </c>
      <c r="C23" s="55" t="s">
        <v>122</v>
      </c>
      <c r="D23" s="55"/>
      <c r="E23" s="55"/>
      <c r="F23" s="55"/>
      <c r="G23" s="55"/>
      <c r="H23" s="55"/>
      <c r="I23" s="55"/>
      <c r="J23" s="55"/>
      <c r="K23" s="55"/>
      <c r="L23" s="55"/>
      <c r="M23" s="55"/>
    </row>
    <row r="24" spans="1:13" ht="40.5" customHeight="1">
      <c r="A24" s="13" t="s">
        <v>123</v>
      </c>
      <c r="B24" s="28" t="s">
        <v>123</v>
      </c>
      <c r="C24" s="32" t="s">
        <v>124</v>
      </c>
      <c r="D24" s="35" t="s">
        <v>125</v>
      </c>
      <c r="E24" s="27">
        <f>IF(DATI_IND_SINT!C10=0,0,DATI_IND_SINT!C5/DATI_IND_SINT!C10*100)</f>
        <v>0</v>
      </c>
      <c r="F24" s="27">
        <f>IF(DATI_IND_SINT!D10=0,0,DATI_IND_SINT!D5/DATI_IND_SINT!D10*100)</f>
        <v>0</v>
      </c>
      <c r="G24" s="27">
        <f>IF(DATI_IND_SINT!E10=0,0,DATI_IND_SINT!E5/DATI_IND_SINT!E10*100)</f>
        <v>0</v>
      </c>
      <c r="H24" s="27">
        <f>IF(DATI_IND_SINT!F10=0,0,DATI_IND_SINT!F5/DATI_IND_SINT!F10*100)</f>
        <v>0</v>
      </c>
      <c r="I24" s="27">
        <f>IF(DATI_IND_SINT!G10=0,0,DATI_IND_SINT!G5/DATI_IND_SINT!G10*100)</f>
        <v>0</v>
      </c>
      <c r="J24" s="27">
        <f>IF(DATI_IND_SINT!H10=0,0,DATI_IND_SINT!H5/DATI_IND_SINT!H10*100)</f>
        <v>0</v>
      </c>
      <c r="K24" s="27">
        <f>IF(DATI_IND_SINT!I10=0,0,DATI_IND_SINT!I5/DATI_IND_SINT!I10*100)</f>
        <v>0</v>
      </c>
      <c r="L24" s="27">
        <f>IF(DATI_IND_SINT!J10=0,0,DATI_IND_SINT!J5/DATI_IND_SINT!J10*100)</f>
        <v>0</v>
      </c>
      <c r="M24" s="27">
        <f>IF(DATI_IND_SINT!K10=0,0,DATI_IND_SINT!K5/DATI_IND_SINT!K10*100)</f>
        <v>0</v>
      </c>
    </row>
    <row r="25" spans="1:13" ht="39">
      <c r="A25" s="13" t="s">
        <v>126</v>
      </c>
      <c r="B25" s="28" t="s">
        <v>126</v>
      </c>
      <c r="C25" s="32" t="s">
        <v>127</v>
      </c>
      <c r="D25" s="32" t="s">
        <v>128</v>
      </c>
      <c r="E25" s="27">
        <f>IF(DATI_IND_SINT!C5=0,0,DATI_IND_SINT!C22/DATI_IND_SINT!C5*100)</f>
        <v>0</v>
      </c>
      <c r="F25" s="27">
        <f>IF(DATI_IND_SINT!D5=0,0,DATI_IND_SINT!D22/DATI_IND_SINT!D5*100)</f>
        <v>0</v>
      </c>
      <c r="G25" s="27">
        <f>IF(DATI_IND_SINT!E5=0,0,DATI_IND_SINT!E22/DATI_IND_SINT!E5*100)</f>
        <v>0</v>
      </c>
      <c r="H25" s="27">
        <f>IF(DATI_IND_SINT!F5=0,0,DATI_IND_SINT!F22/DATI_IND_SINT!F5*100)</f>
        <v>0</v>
      </c>
      <c r="I25" s="27">
        <f>IF(DATI_IND_SINT!G5=0,0,DATI_IND_SINT!G22/DATI_IND_SINT!G5*100)</f>
        <v>0</v>
      </c>
      <c r="J25" s="27">
        <f>IF(DATI_IND_SINT!H5=0,0,DATI_IND_SINT!H22/DATI_IND_SINT!H5*100)</f>
        <v>0</v>
      </c>
      <c r="K25" s="27">
        <f>IF(DATI_IND_SINT!I5=0,0,DATI_IND_SINT!I22/DATI_IND_SINT!I5*100)</f>
        <v>0</v>
      </c>
      <c r="L25" s="27">
        <f>IF(DATI_IND_SINT!J5=0,0,DATI_IND_SINT!J22/DATI_IND_SINT!J5*100)</f>
        <v>0</v>
      </c>
      <c r="M25" s="27">
        <f>IF(DATI_IND_SINT!K5=0,0,DATI_IND_SINT!K22/DATI_IND_SINT!K5*100)</f>
        <v>0</v>
      </c>
    </row>
    <row r="26" spans="1:13" ht="39">
      <c r="A26" s="13" t="s">
        <v>129</v>
      </c>
      <c r="B26" s="28" t="s">
        <v>129</v>
      </c>
      <c r="C26" s="32" t="s">
        <v>130</v>
      </c>
      <c r="D26" s="32" t="s">
        <v>131</v>
      </c>
      <c r="E26" s="27">
        <f>IF(DATI_IND_SINT!C5=0,0,DATI_IND_SINT!C23/DATI_IND_SINT!C5*100)</f>
        <v>0</v>
      </c>
      <c r="F26" s="27">
        <f>IF(DATI_IND_SINT!D5=0,0,DATI_IND_SINT!D23/DATI_IND_SINT!D5*100)</f>
        <v>0</v>
      </c>
      <c r="G26" s="27">
        <f>IF(DATI_IND_SINT!E5=0,0,DATI_IND_SINT!E23/DATI_IND_SINT!E5*100)</f>
        <v>0</v>
      </c>
      <c r="H26" s="27">
        <f>IF(DATI_IND_SINT!F5=0,0,DATI_IND_SINT!F23/DATI_IND_SINT!F5*100)</f>
        <v>0</v>
      </c>
      <c r="I26" s="27">
        <f>IF(DATI_IND_SINT!G5=0,0,DATI_IND_SINT!G23/DATI_IND_SINT!G5*100)</f>
        <v>0</v>
      </c>
      <c r="J26" s="27">
        <f>IF(DATI_IND_SINT!H5=0,0,DATI_IND_SINT!H23/DATI_IND_SINT!H5*100)</f>
        <v>0</v>
      </c>
      <c r="K26" s="27">
        <f>IF(DATI_IND_SINT!I5=0,0,DATI_IND_SINT!I23/DATI_IND_SINT!I5*100)</f>
        <v>0</v>
      </c>
      <c r="L26" s="27">
        <f>IF(DATI_IND_SINT!J5=0,0,DATI_IND_SINT!J23/DATI_IND_SINT!J5*100)</f>
        <v>0</v>
      </c>
      <c r="M26" s="27">
        <f>IF(DATI_IND_SINT!K5=0,0,DATI_IND_SINT!K23/DATI_IND_SINT!K5*100)</f>
        <v>0</v>
      </c>
    </row>
    <row r="27" spans="2:13" ht="15">
      <c r="B27" s="33">
        <v>6</v>
      </c>
      <c r="C27" s="36" t="s">
        <v>132</v>
      </c>
      <c r="D27" s="37"/>
      <c r="E27" s="38"/>
      <c r="F27" s="38"/>
      <c r="G27" s="38"/>
      <c r="H27" s="38"/>
      <c r="I27" s="38"/>
      <c r="J27" s="38"/>
      <c r="K27" s="38"/>
      <c r="L27" s="38"/>
      <c r="M27" s="38"/>
    </row>
    <row r="28" spans="1:13" ht="45" customHeight="1">
      <c r="A28" s="13" t="s">
        <v>133</v>
      </c>
      <c r="B28" s="31" t="s">
        <v>133</v>
      </c>
      <c r="C28" s="29" t="s">
        <v>134</v>
      </c>
      <c r="D28" s="34" t="s">
        <v>135</v>
      </c>
      <c r="E28" s="27">
        <f>IF(DATI_IND_SINT!C26=0,0,(DATI_IND_SINT!C24+DATI_IND_SINT!C25)/DATI_IND_SINT!C26*100)</f>
        <v>26.655666384650374</v>
      </c>
      <c r="F28" s="27">
        <f>IF(DATI_IND_SINT!D26=0,0,(DATI_IND_SINT!D24+DATI_IND_SINT!D25)/DATI_IND_SINT!D26*100)</f>
        <v>6.540100485574878</v>
      </c>
      <c r="G28" s="27">
        <f>IF(DATI_IND_SINT!E26=0,0,(DATI_IND_SINT!E24+DATI_IND_SINT!E25)/DATI_IND_SINT!E26*100)</f>
        <v>6.095450972901143</v>
      </c>
      <c r="H28" s="27">
        <f>IF(DATI_IND_SINT!F26=0,0,(DATI_IND_SINT!F24+DATI_IND_SINT!F25)/DATI_IND_SINT!F26*100)</f>
        <v>0</v>
      </c>
      <c r="I28" s="27">
        <f>IF(DATI_IND_SINT!G26=0,0,(DATI_IND_SINT!G24+DATI_IND_SINT!G25)/DATI_IND_SINT!G26*100)</f>
        <v>0</v>
      </c>
      <c r="J28" s="27">
        <f>IF(DATI_IND_SINT!H26=0,0,(DATI_IND_SINT!H24+DATI_IND_SINT!H25)/DATI_IND_SINT!H26*100)</f>
        <v>0</v>
      </c>
      <c r="K28" s="27">
        <f>IF(DATI_IND_SINT!I26=0,0,(DATI_IND_SINT!I24+DATI_IND_SINT!I25)/DATI_IND_SINT!I26*100)</f>
        <v>26.655666384650374</v>
      </c>
      <c r="L28" s="27">
        <f>IF(DATI_IND_SINT!J26=0,0,(DATI_IND_SINT!J24+DATI_IND_SINT!J25)/DATI_IND_SINT!J26*100)</f>
        <v>6.540100485574878</v>
      </c>
      <c r="M28" s="27">
        <f>IF(DATI_IND_SINT!K26=0,0,(DATI_IND_SINT!K24+DATI_IND_SINT!K25)/DATI_IND_SINT!K26*100)</f>
        <v>6.095450972901143</v>
      </c>
    </row>
    <row r="29" spans="1:13" ht="58.5" customHeight="1">
      <c r="A29" s="13" t="s">
        <v>136</v>
      </c>
      <c r="B29" s="31" t="s">
        <v>136</v>
      </c>
      <c r="C29" s="29" t="s">
        <v>137</v>
      </c>
      <c r="D29" s="34" t="s">
        <v>138</v>
      </c>
      <c r="E29" s="27">
        <f>IF(DATI_IND_SINT!C19=0,0,DATI_IND_SINT!C24/DATI_IND_SINT!C19*100)</f>
        <v>0</v>
      </c>
      <c r="F29" s="27">
        <f>IF(DATI_IND_SINT!D19=0,0,DATI_IND_SINT!D24/DATI_IND_SINT!D19*100)</f>
        <v>0</v>
      </c>
      <c r="G29" s="27">
        <f>IF(DATI_IND_SINT!E19=0,0,DATI_IND_SINT!E24/DATI_IND_SINT!E19*100)</f>
        <v>0</v>
      </c>
      <c r="H29" s="27">
        <f>IF(DATI_IND_SINT!F19=0,0,DATI_IND_SINT!F24/DATI_IND_SINT!F19*100)</f>
        <v>0</v>
      </c>
      <c r="I29" s="27">
        <f>IF(DATI_IND_SINT!G19=0,0,DATI_IND_SINT!G24/DATI_IND_SINT!G19*100)</f>
        <v>0</v>
      </c>
      <c r="J29" s="27">
        <f>IF(DATI_IND_SINT!H19=0,0,DATI_IND_SINT!H24/DATI_IND_SINT!H19*100)</f>
        <v>0</v>
      </c>
      <c r="K29" s="27">
        <f>IF(DATI_IND_SINT!I19=0,0,DATI_IND_SINT!I24/DATI_IND_SINT!I19*100)</f>
        <v>0</v>
      </c>
      <c r="L29" s="27">
        <f>IF(DATI_IND_SINT!J19=0,0,DATI_IND_SINT!J24/DATI_IND_SINT!J19*100)</f>
        <v>0</v>
      </c>
      <c r="M29" s="27">
        <f>IF(DATI_IND_SINT!K19=0,0,DATI_IND_SINT!K24/DATI_IND_SINT!K19*100)</f>
        <v>0</v>
      </c>
    </row>
    <row r="30" spans="1:13" ht="51.75" customHeight="1">
      <c r="A30" s="13" t="s">
        <v>139</v>
      </c>
      <c r="B30" s="31" t="s">
        <v>139</v>
      </c>
      <c r="C30" s="29" t="s">
        <v>140</v>
      </c>
      <c r="D30" s="34" t="s">
        <v>141</v>
      </c>
      <c r="E30" s="27">
        <f>IF(DATI_IND_SINT!C19=0,0,DATI_IND_SINT!C25/DATI_IND_SINT!C19)</f>
        <v>0</v>
      </c>
      <c r="F30" s="27">
        <f>IF(DATI_IND_SINT!D19=0,0,DATI_IND_SINT!D25/DATI_IND_SINT!D19)</f>
        <v>0</v>
      </c>
      <c r="G30" s="27">
        <f>IF(DATI_IND_SINT!E19=0,0,DATI_IND_SINT!E25/DATI_IND_SINT!E19)</f>
        <v>0</v>
      </c>
      <c r="H30" s="27">
        <f>IF(DATI_IND_SINT!F19=0,0,DATI_IND_SINT!F25/DATI_IND_SINT!F19)</f>
        <v>0</v>
      </c>
      <c r="I30" s="27">
        <f>IF(DATI_IND_SINT!G19=0,0,DATI_IND_SINT!G25/DATI_IND_SINT!G19)</f>
        <v>0</v>
      </c>
      <c r="J30" s="27">
        <f>IF(DATI_IND_SINT!H19=0,0,DATI_IND_SINT!H25/DATI_IND_SINT!H19)</f>
        <v>0</v>
      </c>
      <c r="K30" s="27">
        <f>IF(DATI_IND_SINT!I19=0,0,DATI_IND_SINT!I25/DATI_IND_SINT!I19)</f>
        <v>0</v>
      </c>
      <c r="L30" s="27">
        <f>IF(DATI_IND_SINT!J19=0,0,DATI_IND_SINT!J25/DATI_IND_SINT!J19)</f>
        <v>0</v>
      </c>
      <c r="M30" s="27">
        <f>IF(DATI_IND_SINT!K19=0,0,DATI_IND_SINT!K25/DATI_IND_SINT!K19)</f>
        <v>0</v>
      </c>
    </row>
    <row r="31" spans="1:13" ht="66">
      <c r="A31" s="13" t="s">
        <v>142</v>
      </c>
      <c r="B31" s="31" t="s">
        <v>142</v>
      </c>
      <c r="C31" s="29" t="s">
        <v>143</v>
      </c>
      <c r="D31" s="34" t="s">
        <v>144</v>
      </c>
      <c r="E31" s="27">
        <f>IF(DATI_IND_SINT!C19=0,0,(DATI_IND_SINT!C24+DATI_IND_SINT!C25)/DATI_IND_SINT!C19)</f>
        <v>0</v>
      </c>
      <c r="F31" s="27">
        <f>IF(DATI_IND_SINT!D19=0,0,(DATI_IND_SINT!D24+DATI_IND_SINT!D25)/DATI_IND_SINT!D19)</f>
        <v>0</v>
      </c>
      <c r="G31" s="27">
        <f>IF(DATI_IND_SINT!E19=0,0,(DATI_IND_SINT!E24+DATI_IND_SINT!E25)/DATI_IND_SINT!E19)</f>
        <v>0</v>
      </c>
      <c r="H31" s="27">
        <f>IF(DATI_IND_SINT!F19=0,0,(DATI_IND_SINT!F24+DATI_IND_SINT!F25)/DATI_IND_SINT!F19)</f>
        <v>0</v>
      </c>
      <c r="I31" s="27">
        <f>IF(DATI_IND_SINT!G19=0,0,(DATI_IND_SINT!G24+DATI_IND_SINT!G25)/DATI_IND_SINT!G19)</f>
        <v>0</v>
      </c>
      <c r="J31" s="27">
        <f>IF(DATI_IND_SINT!H19=0,0,(DATI_IND_SINT!H24+DATI_IND_SINT!H25)/DATI_IND_SINT!H19)</f>
        <v>0</v>
      </c>
      <c r="K31" s="27">
        <f>IF(DATI_IND_SINT!I19=0,0,(DATI_IND_SINT!I24+DATI_IND_SINT!I25)/DATI_IND_SINT!I19)</f>
        <v>0</v>
      </c>
      <c r="L31" s="27">
        <f>IF(DATI_IND_SINT!J19=0,0,(DATI_IND_SINT!J24+DATI_IND_SINT!J25)/DATI_IND_SINT!J19)</f>
        <v>0</v>
      </c>
      <c r="M31" s="27">
        <f>IF(DATI_IND_SINT!K19=0,0,(DATI_IND_SINT!K24+DATI_IND_SINT!K25)/DATI_IND_SINT!K19)</f>
        <v>0</v>
      </c>
    </row>
    <row r="32" spans="1:13" ht="51.75" customHeight="1">
      <c r="A32" s="13" t="s">
        <v>145</v>
      </c>
      <c r="B32" s="31" t="s">
        <v>145</v>
      </c>
      <c r="C32" s="29" t="s">
        <v>146</v>
      </c>
      <c r="D32" s="34" t="s">
        <v>147</v>
      </c>
      <c r="E32" s="27">
        <f>IF(DATI_IND_SINT!C24+DATI_IND_SINT!C25=0,0,(DATI_IND_SINT!C10-DATI_IND_SINT!C16)/(DATI_IND_SINT!C24+DATI_IND_SINT!C25)*100)</f>
        <v>100</v>
      </c>
      <c r="F32" s="27">
        <f>IF(DATI_IND_SINT!D24+DATI_IND_SINT!D25=0,0,(DATI_IND_SINT!D10-DATI_IND_SINT!D16)/(DATI_IND_SINT!D24+DATI_IND_SINT!D25)*100)</f>
        <v>100</v>
      </c>
      <c r="G32" s="27">
        <f>IF(DATI_IND_SINT!E24+DATI_IND_SINT!E25=0,0,(DATI_IND_SINT!E10-DATI_IND_SINT!E16)/(DATI_IND_SINT!E24+DATI_IND_SINT!E25)*100)</f>
        <v>100</v>
      </c>
      <c r="H32" s="27">
        <f>IF(DATI_IND_SINT!F24+DATI_IND_SINT!F25=0,0,(DATI_IND_SINT!F10-DATI_IND_SINT!F16)/(DATI_IND_SINT!F24+DATI_IND_SINT!F25)*100)</f>
        <v>0</v>
      </c>
      <c r="I32" s="27">
        <f>IF(DATI_IND_SINT!G24+DATI_IND_SINT!G25=0,0,(DATI_IND_SINT!G10-DATI_IND_SINT!G16)/(DATI_IND_SINT!G24+DATI_IND_SINT!G25)*100)</f>
        <v>0</v>
      </c>
      <c r="J32" s="27">
        <f>IF(DATI_IND_SINT!H24+DATI_IND_SINT!H25=0,0,(DATI_IND_SINT!H10-DATI_IND_SINT!H16)/(DATI_IND_SINT!H24+DATI_IND_SINT!H25)*100)</f>
        <v>0</v>
      </c>
      <c r="K32" s="27">
        <f>IF(DATI_IND_SINT!I24+DATI_IND_SINT!I25=0,0,(DATI_IND_SINT!I10-DATI_IND_SINT!I16)/(DATI_IND_SINT!I24+DATI_IND_SINT!I25)*100)</f>
        <v>-275.15475530405365</v>
      </c>
      <c r="L32" s="27">
        <f>IF(DATI_IND_SINT!J24+DATI_IND_SINT!J25=0,0,(DATI_IND_SINT!J10-DATI_IND_SINT!J16)/(DATI_IND_SINT!J24+DATI_IND_SINT!J25)*100)</f>
        <v>-1429.0284946013326</v>
      </c>
      <c r="M32" s="27">
        <f>IF(DATI_IND_SINT!K24+DATI_IND_SINT!K25=0,0,(DATI_IND_SINT!K10-DATI_IND_SINT!K16)/(DATI_IND_SINT!K24+DATI_IND_SINT!K25)*100)</f>
        <v>-1540.5677027766294</v>
      </c>
    </row>
    <row r="33" spans="1:13" ht="51.75" customHeight="1">
      <c r="A33" s="13" t="s">
        <v>148</v>
      </c>
      <c r="B33" s="31" t="s">
        <v>148</v>
      </c>
      <c r="C33" s="29" t="s">
        <v>149</v>
      </c>
      <c r="D33" s="34" t="s">
        <v>150</v>
      </c>
      <c r="E33" s="27">
        <f>IF(DATI_IND_SINT!C24+DATI_IND_SINT!C25=0,0,(DATI_IND_SINT!C27-DATI_IND_SINT!C28)/(DATI_IND_SINT!C24+DATI_IND_SINT!C25)*100)</f>
        <v>0</v>
      </c>
      <c r="F33" s="27">
        <f>IF(DATI_IND_SINT!D24+DATI_IND_SINT!D25=0,0,(DATI_IND_SINT!D27-DATI_IND_SINT!D28)/(DATI_IND_SINT!D24+DATI_IND_SINT!D25)*100)</f>
        <v>0</v>
      </c>
      <c r="G33" s="27">
        <f>IF(DATI_IND_SINT!E24+DATI_IND_SINT!E25=0,0,(DATI_IND_SINT!E27-DATI_IND_SINT!E28)/(DATI_IND_SINT!E24+DATI_IND_SINT!E25)*100)</f>
        <v>0</v>
      </c>
      <c r="H33" s="27">
        <f>IF(DATI_IND_SINT!F24+DATI_IND_SINT!F25=0,0,(DATI_IND_SINT!F27-DATI_IND_SINT!F28)/(DATI_IND_SINT!F24+DATI_IND_SINT!F25)*100)</f>
        <v>0</v>
      </c>
      <c r="I33" s="27">
        <f>IF(DATI_IND_SINT!G24+DATI_IND_SINT!G25=0,0,(DATI_IND_SINT!G27-DATI_IND_SINT!G28)/(DATI_IND_SINT!G24+DATI_IND_SINT!G25)*100)</f>
        <v>0</v>
      </c>
      <c r="J33" s="27">
        <f>IF(DATI_IND_SINT!H24+DATI_IND_SINT!H25=0,0,(DATI_IND_SINT!H27-DATI_IND_SINT!H28)/(DATI_IND_SINT!H24+DATI_IND_SINT!H25)*100)</f>
        <v>0</v>
      </c>
      <c r="K33" s="27">
        <f>IF(DATI_IND_SINT!I24+DATI_IND_SINT!I25=0,0,(DATI_IND_SINT!I27-DATI_IND_SINT!I28)/(DATI_IND_SINT!I24+DATI_IND_SINT!I25)*100)</f>
        <v>0</v>
      </c>
      <c r="L33" s="27">
        <f>IF(DATI_IND_SINT!J24+DATI_IND_SINT!J25=0,0,(DATI_IND_SINT!J27-DATI_IND_SINT!J28)/(DATI_IND_SINT!J24+DATI_IND_SINT!J25)*100)</f>
        <v>0</v>
      </c>
      <c r="M33" s="27">
        <f>IF(DATI_IND_SINT!K24+DATI_IND_SINT!K25=0,0,(DATI_IND_SINT!K27-DATI_IND_SINT!K28)/(DATI_IND_SINT!K24+DATI_IND_SINT!K25)*100)</f>
        <v>0</v>
      </c>
    </row>
    <row r="34" spans="1:13" ht="87.75" customHeight="1">
      <c r="A34" s="13" t="s">
        <v>151</v>
      </c>
      <c r="B34" s="31" t="s">
        <v>151</v>
      </c>
      <c r="C34" s="29" t="s">
        <v>152</v>
      </c>
      <c r="D34" s="34" t="s">
        <v>153</v>
      </c>
      <c r="E34" s="27">
        <f>IF(DATI_IND_SINT!C24+DATI_IND_SINT!C25=0,0,DATI_IND_SINT!C29/(DATI_IND_SINT!C24+DATI_IND_SINT!C25)*100)</f>
        <v>0</v>
      </c>
      <c r="F34" s="27">
        <f>IF(DATI_IND_SINT!D24+DATI_IND_SINT!D25=0,0,DATI_IND_SINT!D29/(DATI_IND_SINT!D24+DATI_IND_SINT!D25)*100)</f>
        <v>0</v>
      </c>
      <c r="G34" s="27">
        <f>IF(DATI_IND_SINT!E24+DATI_IND_SINT!E25=0,0,DATI_IND_SINT!E29/(DATI_IND_SINT!E24+DATI_IND_SINT!E25)*100)</f>
        <v>0</v>
      </c>
      <c r="H34" s="27">
        <f>IF(DATI_IND_SINT!F24+DATI_IND_SINT!F25=0,0,DATI_IND_SINT!F29/(DATI_IND_SINT!F24+DATI_IND_SINT!F25)*100)</f>
        <v>0</v>
      </c>
      <c r="I34" s="27">
        <f>IF(DATI_IND_SINT!G24+DATI_IND_SINT!G25=0,0,DATI_IND_SINT!G29/(DATI_IND_SINT!G24+DATI_IND_SINT!G25)*100)</f>
        <v>0</v>
      </c>
      <c r="J34" s="27">
        <f>IF(DATI_IND_SINT!H24+DATI_IND_SINT!H25=0,0,DATI_IND_SINT!H29/(DATI_IND_SINT!H24+DATI_IND_SINT!H25)*100)</f>
        <v>0</v>
      </c>
      <c r="K34" s="27">
        <f>IF(DATI_IND_SINT!I24+DATI_IND_SINT!I25=0,0,DATI_IND_SINT!I29/(DATI_IND_SINT!I24+DATI_IND_SINT!I25)*100)</f>
        <v>0</v>
      </c>
      <c r="L34" s="27">
        <f>IF(DATI_IND_SINT!J24+DATI_IND_SINT!J25=0,0,DATI_IND_SINT!J29/(DATI_IND_SINT!J24+DATI_IND_SINT!J25)*100)</f>
        <v>0</v>
      </c>
      <c r="M34" s="27">
        <f>IF(DATI_IND_SINT!K24+DATI_IND_SINT!K25=0,0,DATI_IND_SINT!K29/(DATI_IND_SINT!K24+DATI_IND_SINT!K25)*100)</f>
        <v>0</v>
      </c>
    </row>
    <row r="35" spans="1:13" s="23" customFormat="1" ht="17.25" customHeight="1">
      <c r="A35" s="21"/>
      <c r="B35" s="39">
        <v>7</v>
      </c>
      <c r="C35" s="40" t="s">
        <v>154</v>
      </c>
      <c r="D35" s="40"/>
      <c r="E35" s="41"/>
      <c r="F35" s="41"/>
      <c r="G35" s="41"/>
      <c r="H35" s="41"/>
      <c r="I35" s="41"/>
      <c r="J35" s="41"/>
      <c r="K35" s="41"/>
      <c r="L35" s="41"/>
      <c r="M35" s="42"/>
    </row>
    <row r="36" spans="1:13" ht="66">
      <c r="A36" s="13" t="s">
        <v>155</v>
      </c>
      <c r="B36" s="28" t="s">
        <v>155</v>
      </c>
      <c r="C36" s="43" t="s">
        <v>156</v>
      </c>
      <c r="D36" s="34" t="s">
        <v>157</v>
      </c>
      <c r="E36" s="27">
        <f>IF(DATI_IND_SINT!C32+DATI_IND_SINT!C24+DATI_IND_SINT!C33+DATI_IND_SINT!C34=0,0,(DATI_IND_SINT!C30+DATI_IND_SINT!C31)/(DATI_IND_SINT!C32+DATI_IND_SINT!C24+DATI_IND_SINT!C33+DATI_IND_SINT!C34)*100)</f>
        <v>99.99999999999997</v>
      </c>
      <c r="F36" s="27">
        <f>IF(DATI_IND_SINT!D32+DATI_IND_SINT!D24+DATI_IND_SINT!D33+DATI_IND_SINT!D34=0,0,(DATI_IND_SINT!D30+DATI_IND_SINT!D31)/(DATI_IND_SINT!D32+DATI_IND_SINT!D24+DATI_IND_SINT!D33+DATI_IND_SINT!D34)*100)</f>
        <v>0</v>
      </c>
      <c r="G36" s="27">
        <f>IF(DATI_IND_SINT!E32+DATI_IND_SINT!E24+DATI_IND_SINT!E33+DATI_IND_SINT!E34=0,0,(DATI_IND_SINT!E30+DATI_IND_SINT!E31)/(DATI_IND_SINT!E32+DATI_IND_SINT!E24+DATI_IND_SINT!E33+DATI_IND_SINT!E34)*100)</f>
        <v>0</v>
      </c>
      <c r="H36" s="27">
        <f>IF(DATI_IND_SINT!F32+DATI_IND_SINT!F24+DATI_IND_SINT!F33+DATI_IND_SINT!F34=0,0,(DATI_IND_SINT!F30+DATI_IND_SINT!F31)/(DATI_IND_SINT!F32+DATI_IND_SINT!F24+DATI_IND_SINT!F33+DATI_IND_SINT!F34)*100)</f>
        <v>0</v>
      </c>
      <c r="I36" s="27">
        <f>IF(DATI_IND_SINT!G32+DATI_IND_SINT!G24+DATI_IND_SINT!G33+DATI_IND_SINT!G34=0,0,(DATI_IND_SINT!G30+DATI_IND_SINT!G31)/(DATI_IND_SINT!G32+DATI_IND_SINT!G24+DATI_IND_SINT!G33+DATI_IND_SINT!G34)*100)</f>
        <v>0</v>
      </c>
      <c r="J36" s="27">
        <f>IF(DATI_IND_SINT!H32+DATI_IND_SINT!H24+DATI_IND_SINT!H33+DATI_IND_SINT!H34=0,0,(DATI_IND_SINT!H30+DATI_IND_SINT!H31)/(DATI_IND_SINT!H32+DATI_IND_SINT!H24+DATI_IND_SINT!H33+DATI_IND_SINT!H34)*100)</f>
        <v>0</v>
      </c>
      <c r="K36" s="27">
        <f>IF(DATI_IND_SINT!I32+DATI_IND_SINT!I24+DATI_IND_SINT!I33+DATI_IND_SINT!I34=0,0,(DATI_IND_SINT!I30+DATI_IND_SINT!I31)/(DATI_IND_SINT!I32+DATI_IND_SINT!I24+DATI_IND_SINT!I33+DATI_IND_SINT!I34)*100)</f>
        <v>99.99999999999997</v>
      </c>
      <c r="L36" s="27">
        <f>IF(DATI_IND_SINT!J32+DATI_IND_SINT!J24+DATI_IND_SINT!J33+DATI_IND_SINT!J34=0,0,(DATI_IND_SINT!J30+DATI_IND_SINT!J31)/(DATI_IND_SINT!J32+DATI_IND_SINT!J24+DATI_IND_SINT!J33+DATI_IND_SINT!J34)*100)</f>
        <v>0</v>
      </c>
      <c r="M36" s="27">
        <f>IF(DATI_IND_SINT!K32+DATI_IND_SINT!K24+DATI_IND_SINT!K33+DATI_IND_SINT!K34=0,0,(DATI_IND_SINT!K30+DATI_IND_SINT!K31)/(DATI_IND_SINT!K32+DATI_IND_SINT!K24+DATI_IND_SINT!K33+DATI_IND_SINT!K34)*100)</f>
        <v>0</v>
      </c>
    </row>
    <row r="37" spans="1:13" ht="184.5">
      <c r="A37" s="13" t="s">
        <v>158</v>
      </c>
      <c r="B37" s="31" t="s">
        <v>158</v>
      </c>
      <c r="C37" s="29" t="s">
        <v>159</v>
      </c>
      <c r="D37" s="34" t="s">
        <v>160</v>
      </c>
      <c r="E37" s="27">
        <f>IF(DATI_IND_SINT!C36+DATI_IND_SINT!C37=0,0,DATI_IND_SINT!C35/(DATI_IND_SINT!C36+DATI_IND_SINT!C37)*100)</f>
        <v>0</v>
      </c>
      <c r="F37" s="27">
        <f>IF(DATI_IND_SINT!D36+DATI_IND_SINT!D37=0,0,DATI_IND_SINT!D35/(DATI_IND_SINT!D36+DATI_IND_SINT!D37)*100)</f>
        <v>0</v>
      </c>
      <c r="G37" s="27">
        <f>IF(DATI_IND_SINT!E36+DATI_IND_SINT!E37=0,0,DATI_IND_SINT!E35/(DATI_IND_SINT!E36+DATI_IND_SINT!E37)*100)</f>
        <v>0</v>
      </c>
      <c r="H37" s="27">
        <f>IF(DATI_IND_SINT!F36+DATI_IND_SINT!F37=0,0,DATI_IND_SINT!F35/(DATI_IND_SINT!F36+DATI_IND_SINT!F37)*100)</f>
        <v>0</v>
      </c>
      <c r="I37" s="27">
        <f>IF(DATI_IND_SINT!G36+DATI_IND_SINT!G37=0,0,DATI_IND_SINT!G35/(DATI_IND_SINT!G36+DATI_IND_SINT!G37)*100)</f>
        <v>0</v>
      </c>
      <c r="J37" s="27">
        <f>IF(DATI_IND_SINT!H36+DATI_IND_SINT!H37=0,0,DATI_IND_SINT!H35/(DATI_IND_SINT!H36+DATI_IND_SINT!H37)*100)</f>
        <v>0</v>
      </c>
      <c r="K37" s="27">
        <f>IF(DATI_IND_SINT!I36+DATI_IND_SINT!I37=0,0,DATI_IND_SINT!I35/(DATI_IND_SINT!I36+DATI_IND_SINT!I37)*100)</f>
        <v>0</v>
      </c>
      <c r="L37" s="27">
        <f>IF(DATI_IND_SINT!J36+DATI_IND_SINT!J37=0,0,DATI_IND_SINT!J35/(DATI_IND_SINT!J36+DATI_IND_SINT!J37)*100)</f>
        <v>0</v>
      </c>
      <c r="M37" s="27">
        <f>IF(DATI_IND_SINT!K36+DATI_IND_SINT!K37=0,0,DATI_IND_SINT!K35/(DATI_IND_SINT!K36+DATI_IND_SINT!K37)*100)</f>
        <v>0</v>
      </c>
    </row>
    <row r="38" spans="1:13" s="23" customFormat="1" ht="17.25" customHeight="1">
      <c r="A38" s="21"/>
      <c r="B38" s="39">
        <v>8</v>
      </c>
      <c r="C38" s="57" t="s">
        <v>161</v>
      </c>
      <c r="D38" s="57"/>
      <c r="E38" s="57"/>
      <c r="F38" s="57"/>
      <c r="G38" s="57"/>
      <c r="H38" s="57"/>
      <c r="I38" s="57"/>
      <c r="J38" s="57"/>
      <c r="K38" s="57"/>
      <c r="L38" s="57"/>
      <c r="M38" s="57"/>
    </row>
    <row r="39" spans="1:13" ht="26.25">
      <c r="A39" s="13" t="s">
        <v>162</v>
      </c>
      <c r="B39" s="31" t="s">
        <v>162</v>
      </c>
      <c r="C39" s="43" t="s">
        <v>163</v>
      </c>
      <c r="D39" s="34" t="s">
        <v>164</v>
      </c>
      <c r="E39" s="27">
        <f>IF(DATI_IND_SINT!C38=0,0,DATI_IND_SINT!C6/DATI_IND_SINT!C38*100)</f>
        <v>0</v>
      </c>
      <c r="F39" s="27">
        <f>IF(DATI_IND_SINT!D38=0,0,DATI_IND_SINT!D6/DATI_IND_SINT!D38*100)</f>
        <v>0</v>
      </c>
      <c r="G39" s="27">
        <f>IF(DATI_IND_SINT!E38=0,0,DATI_IND_SINT!E6/DATI_IND_SINT!E38*100)</f>
        <v>0</v>
      </c>
      <c r="H39" s="27">
        <f>IF(DATI_IND_SINT!F38=0,0,DATI_IND_SINT!F6/DATI_IND_SINT!F38*100)</f>
        <v>0</v>
      </c>
      <c r="I39" s="27">
        <f>IF(DATI_IND_SINT!G38=0,0,DATI_IND_SINT!G6/DATI_IND_SINT!G38*100)</f>
        <v>0</v>
      </c>
      <c r="J39" s="27">
        <f>IF(DATI_IND_SINT!H38=0,0,DATI_IND_SINT!H6/DATI_IND_SINT!H38*100)</f>
        <v>0</v>
      </c>
      <c r="K39" s="27">
        <f>IF(DATI_IND_SINT!I38=0,0,DATI_IND_SINT!I6/DATI_IND_SINT!I38*100)</f>
        <v>0</v>
      </c>
      <c r="L39" s="27">
        <f>IF(DATI_IND_SINT!J38=0,0,DATI_IND_SINT!J6/DATI_IND_SINT!J38*100)</f>
        <v>0</v>
      </c>
      <c r="M39" s="27">
        <f>IF(DATI_IND_SINT!K38=0,0,DATI_IND_SINT!K6/DATI_IND_SINT!K38*100)</f>
        <v>0</v>
      </c>
    </row>
    <row r="40" spans="1:13" ht="144.75">
      <c r="A40" s="13" t="s">
        <v>165</v>
      </c>
      <c r="B40" s="31" t="s">
        <v>165</v>
      </c>
      <c r="C40" s="43" t="s">
        <v>166</v>
      </c>
      <c r="D40" s="35" t="s">
        <v>167</v>
      </c>
      <c r="E40" s="27">
        <f>IF(DATI_IND_SINT!C10=0,0,(DATI_IND_SINT!C5-DATI_IND_SINT!C23-DATI_IND_SINT!C22+DATI_IND_SINT!C6-DATI_IND_SINT!C39-DATI_IND_SINT!C40-DATI_IND_SINT!C41)/DATI_IND_SINT!C10*100)</f>
        <v>0</v>
      </c>
      <c r="F40" s="27">
        <f>IF(DATI_IND_SINT!D10=0,0,(DATI_IND_SINT!D5-DATI_IND_SINT!D23-DATI_IND_SINT!D22+DATI_IND_SINT!D6-DATI_IND_SINT!D39-DATI_IND_SINT!D40-DATI_IND_SINT!D41)/DATI_IND_SINT!D10*100)</f>
        <v>0</v>
      </c>
      <c r="G40" s="27">
        <f>IF(DATI_IND_SINT!E10=0,0,(DATI_IND_SINT!E5-DATI_IND_SINT!E23-DATI_IND_SINT!E22+DATI_IND_SINT!E6-DATI_IND_SINT!E39-DATI_IND_SINT!E40-DATI_IND_SINT!E41)/DATI_IND_SINT!E10*100)</f>
        <v>0</v>
      </c>
      <c r="H40" s="27">
        <f>IF(DATI_IND_SINT!F10=0,0,(DATI_IND_SINT!F5-DATI_IND_SINT!F23-DATI_IND_SINT!F22+DATI_IND_SINT!F6-DATI_IND_SINT!F39-DATI_IND_SINT!F40-DATI_IND_SINT!F41)/DATI_IND_SINT!F10*100)</f>
        <v>0</v>
      </c>
      <c r="I40" s="27">
        <f>IF(DATI_IND_SINT!G10=0,0,(DATI_IND_SINT!G5-DATI_IND_SINT!G23-DATI_IND_SINT!G22+DATI_IND_SINT!G6-DATI_IND_SINT!G39-DATI_IND_SINT!G40-DATI_IND_SINT!G41)/DATI_IND_SINT!G10*100)</f>
        <v>0</v>
      </c>
      <c r="J40" s="27">
        <f>IF(DATI_IND_SINT!H10=0,0,(DATI_IND_SINT!H5-DATI_IND_SINT!H23-DATI_IND_SINT!H22+DATI_IND_SINT!H6-DATI_IND_SINT!H39-DATI_IND_SINT!H40-DATI_IND_SINT!H41)/DATI_IND_SINT!H10*100)</f>
        <v>0</v>
      </c>
      <c r="K40" s="27">
        <f>IF(DATI_IND_SINT!I10=0,0,(DATI_IND_SINT!I5-DATI_IND_SINT!I23-DATI_IND_SINT!I22+DATI_IND_SINT!I6-DATI_IND_SINT!I39-DATI_IND_SINT!I40-DATI_IND_SINT!I41)/DATI_IND_SINT!I10*100)</f>
        <v>0</v>
      </c>
      <c r="L40" s="27">
        <f>IF(DATI_IND_SINT!J10=0,0,(DATI_IND_SINT!J5-DATI_IND_SINT!J23-DATI_IND_SINT!J22+DATI_IND_SINT!J6-DATI_IND_SINT!J39-DATI_IND_SINT!J40-DATI_IND_SINT!J41)/DATI_IND_SINT!J10*100)</f>
        <v>0</v>
      </c>
      <c r="M40" s="27">
        <f>IF(DATI_IND_SINT!K10=0,0,(DATI_IND_SINT!K5-DATI_IND_SINT!K23-DATI_IND_SINT!K22+DATI_IND_SINT!K6-DATI_IND_SINT!K39-DATI_IND_SINT!K40-DATI_IND_SINT!K41)/DATI_IND_SINT!K10*100)</f>
        <v>0</v>
      </c>
    </row>
    <row r="41" spans="1:13" ht="63.75" customHeight="1">
      <c r="A41" s="13" t="s">
        <v>168</v>
      </c>
      <c r="B41" s="28" t="s">
        <v>168</v>
      </c>
      <c r="C41" s="29" t="s">
        <v>169</v>
      </c>
      <c r="D41" s="34" t="s">
        <v>170</v>
      </c>
      <c r="E41" s="27">
        <f>IF(DATI_IND_SINT!C19=0,0,DATI_IND_SINT!C42/DATI_IND_SINT!C19)</f>
        <v>0</v>
      </c>
      <c r="F41" s="27">
        <f>IF(DATI_IND_SINT!D19=0,0,DATI_IND_SINT!D42/DATI_IND_SINT!D19)</f>
        <v>0</v>
      </c>
      <c r="G41" s="27">
        <f>IF(DATI_IND_SINT!E19=0,0,DATI_IND_SINT!E42/DATI_IND_SINT!E19)</f>
        <v>0</v>
      </c>
      <c r="H41" s="27">
        <f>IF(DATI_IND_SINT!F19=0,0,DATI_IND_SINT!F42/DATI_IND_SINT!F19)</f>
        <v>0</v>
      </c>
      <c r="I41" s="27">
        <f>IF(DATI_IND_SINT!G19=0,0,DATI_IND_SINT!G42/DATI_IND_SINT!G19)</f>
        <v>0</v>
      </c>
      <c r="J41" s="27">
        <f>IF(DATI_IND_SINT!H19=0,0,DATI_IND_SINT!H42/DATI_IND_SINT!H19)</f>
        <v>0</v>
      </c>
      <c r="K41" s="27">
        <f>IF(DATI_IND_SINT!I19=0,0,DATI_IND_SINT!I42/DATI_IND_SINT!I19)</f>
        <v>0</v>
      </c>
      <c r="L41" s="27">
        <f>IF(DATI_IND_SINT!J19=0,0,DATI_IND_SINT!J42/DATI_IND_SINT!J19)</f>
        <v>0</v>
      </c>
      <c r="M41" s="27">
        <f>IF(DATI_IND_SINT!K19=0,0,DATI_IND_SINT!K42/DATI_IND_SINT!K19)</f>
        <v>0</v>
      </c>
    </row>
    <row r="42" spans="2:13" ht="16.5" customHeight="1">
      <c r="B42" s="39">
        <v>9</v>
      </c>
      <c r="C42" s="57" t="s">
        <v>171</v>
      </c>
      <c r="D42" s="57"/>
      <c r="E42" s="57"/>
      <c r="F42" s="57"/>
      <c r="G42" s="57"/>
      <c r="H42" s="57"/>
      <c r="I42" s="57"/>
      <c r="J42" s="57"/>
      <c r="K42" s="57"/>
      <c r="L42" s="57"/>
      <c r="M42" s="57"/>
    </row>
    <row r="43" spans="1:13" ht="26.25">
      <c r="A43" s="13" t="s">
        <v>172</v>
      </c>
      <c r="B43" s="44" t="s">
        <v>172</v>
      </c>
      <c r="C43" s="29" t="s">
        <v>173</v>
      </c>
      <c r="D43" s="34" t="s">
        <v>174</v>
      </c>
      <c r="E43" s="27">
        <f>IF(DATI_IND_SINT!C43=0,0,DATI_IND_SINT!C44/DATI_IND_SINT!C43*100)</f>
        <v>100</v>
      </c>
      <c r="F43" s="27">
        <f>IF(DATI_IND_SINT!D43=0,0,DATI_IND_SINT!D44/DATI_IND_SINT!D43*100)</f>
        <v>0</v>
      </c>
      <c r="G43" s="27">
        <f>IF(DATI_IND_SINT!E43=0,0,DATI_IND_SINT!E44/DATI_IND_SINT!E43*100)</f>
        <v>0</v>
      </c>
      <c r="H43" s="45"/>
      <c r="I43" s="45"/>
      <c r="J43" s="45"/>
      <c r="K43" s="45"/>
      <c r="L43" s="45"/>
      <c r="M43" s="45"/>
    </row>
    <row r="44" spans="1:13" ht="26.25">
      <c r="A44" s="13" t="s">
        <v>175</v>
      </c>
      <c r="B44" s="44" t="s">
        <v>175</v>
      </c>
      <c r="C44" s="29" t="s">
        <v>176</v>
      </c>
      <c r="D44" s="34" t="s">
        <v>177</v>
      </c>
      <c r="E44" s="27">
        <f>IF(DATI_IND_SINT!C43=0,0,DATI_IND_SINT!C45/DATI_IND_SINT!C43*100)</f>
        <v>0</v>
      </c>
      <c r="F44" s="27">
        <f>IF(DATI_IND_SINT!D43=0,0,DATI_IND_SINT!D45/DATI_IND_SINT!D43*100)</f>
        <v>0</v>
      </c>
      <c r="G44" s="27">
        <f>IF(DATI_IND_SINT!E43=0,0,DATI_IND_SINT!E45/DATI_IND_SINT!E43*100)</f>
        <v>0</v>
      </c>
      <c r="H44" s="45"/>
      <c r="I44" s="45"/>
      <c r="J44" s="45"/>
      <c r="K44" s="45"/>
      <c r="L44" s="45"/>
      <c r="M44" s="45"/>
    </row>
    <row r="45" spans="1:13" ht="26.25">
      <c r="A45" s="13" t="s">
        <v>178</v>
      </c>
      <c r="B45" s="44" t="s">
        <v>178</v>
      </c>
      <c r="C45" s="29" t="s">
        <v>179</v>
      </c>
      <c r="D45" s="34" t="s">
        <v>180</v>
      </c>
      <c r="E45" s="27">
        <f>IF(DATI_IND_SINT!C43=0,0,DATI_IND_SINT!C46/DATI_IND_SINT!C43*100)</f>
        <v>0</v>
      </c>
      <c r="F45" s="27">
        <f>IF(DATI_IND_SINT!D43=0,0,DATI_IND_SINT!D46/DATI_IND_SINT!D43*100)</f>
        <v>0</v>
      </c>
      <c r="G45" s="27">
        <f>IF(DATI_IND_SINT!E43=0,0,DATI_IND_SINT!E46/DATI_IND_SINT!E43*100)</f>
        <v>0</v>
      </c>
      <c r="H45" s="45"/>
      <c r="I45" s="45"/>
      <c r="J45" s="45"/>
      <c r="K45" s="45"/>
      <c r="L45" s="45"/>
      <c r="M45" s="45"/>
    </row>
    <row r="46" spans="1:13" ht="26.25">
      <c r="A46" s="13" t="s">
        <v>181</v>
      </c>
      <c r="B46" s="44" t="s">
        <v>181</v>
      </c>
      <c r="C46" s="29" t="s">
        <v>182</v>
      </c>
      <c r="D46" s="34" t="s">
        <v>183</v>
      </c>
      <c r="E46" s="27">
        <f>IF(DATI_IND_SINT!C43=0,0,DATI_IND_SINT!C47/DATI_IND_SINT!C43*100)</f>
        <v>0</v>
      </c>
      <c r="F46" s="27">
        <f>IF(DATI_IND_SINT!D43=0,0,DATI_IND_SINT!D47/DATI_IND_SINT!D43*100)</f>
        <v>0</v>
      </c>
      <c r="G46" s="27">
        <f>IF(DATI_IND_SINT!E43=0,0,DATI_IND_SINT!E47/DATI_IND_SINT!E43*100)</f>
        <v>0</v>
      </c>
      <c r="H46" s="45"/>
      <c r="I46" s="45"/>
      <c r="J46" s="45"/>
      <c r="K46" s="45"/>
      <c r="L46" s="45"/>
      <c r="M46" s="45"/>
    </row>
    <row r="47" spans="1:13" s="23" customFormat="1" ht="17.25" customHeight="1">
      <c r="A47" s="21"/>
      <c r="B47" s="39">
        <v>10</v>
      </c>
      <c r="C47" s="54" t="s">
        <v>184</v>
      </c>
      <c r="D47" s="54"/>
      <c r="E47" s="54"/>
      <c r="F47" s="54"/>
      <c r="G47" s="54"/>
      <c r="H47" s="54"/>
      <c r="I47" s="54"/>
      <c r="J47" s="54"/>
      <c r="K47" s="54"/>
      <c r="L47" s="54"/>
      <c r="M47" s="54"/>
    </row>
    <row r="48" spans="1:13" ht="54" customHeight="1">
      <c r="A48" s="13" t="s">
        <v>185</v>
      </c>
      <c r="B48" s="28" t="s">
        <v>185</v>
      </c>
      <c r="C48" s="32" t="s">
        <v>186</v>
      </c>
      <c r="D48" s="35" t="s">
        <v>187</v>
      </c>
      <c r="E48" s="27">
        <f>IF(DATI_IND_SINT!C48=0,0,DATI_IND_SINT!C3/DATI_IND_SINT!C48*100)</f>
        <v>0</v>
      </c>
      <c r="F48" s="27">
        <f>IF(DATI_IND_SINT!D48=0,0,DATI_IND_SINT!D3/DATI_IND_SINT!D48*100)</f>
        <v>0</v>
      </c>
      <c r="G48" s="27">
        <f>IF(DATI_IND_SINT!E48=0,0,DATI_IND_SINT!E3/DATI_IND_SINT!E48*100)</f>
        <v>0</v>
      </c>
      <c r="H48" s="45"/>
      <c r="I48" s="45"/>
      <c r="J48" s="45"/>
      <c r="K48" s="45"/>
      <c r="L48" s="45"/>
      <c r="M48" s="45"/>
    </row>
    <row r="49" spans="1:13" ht="57.75" customHeight="1">
      <c r="A49" s="13" t="s">
        <v>188</v>
      </c>
      <c r="B49" s="28" t="s">
        <v>188</v>
      </c>
      <c r="C49" s="46" t="s">
        <v>189</v>
      </c>
      <c r="D49" s="35" t="s">
        <v>190</v>
      </c>
      <c r="E49" s="27">
        <f>IF(DATI_IND_SINT!C49=0,0,DATI_IND_SINT!C48/DATI_IND_SINT!C49*100)</f>
        <v>0</v>
      </c>
      <c r="F49" s="27">
        <f>IF(DATI_IND_SINT!D49=0,0,DATI_IND_SINT!D48/DATI_IND_SINT!D49*100)</f>
        <v>0</v>
      </c>
      <c r="G49" s="27">
        <f>IF(DATI_IND_SINT!E49=0,0,DATI_IND_SINT!E48/DATI_IND_SINT!E49*100)</f>
        <v>0</v>
      </c>
      <c r="H49" s="45"/>
      <c r="I49" s="45"/>
      <c r="J49" s="45"/>
      <c r="K49" s="45"/>
      <c r="L49" s="45"/>
      <c r="M49" s="45"/>
    </row>
    <row r="50" spans="1:13" ht="43.5" customHeight="1">
      <c r="A50" s="13" t="s">
        <v>191</v>
      </c>
      <c r="B50" s="28" t="s">
        <v>191</v>
      </c>
      <c r="C50" s="32" t="s">
        <v>192</v>
      </c>
      <c r="D50" s="35" t="s">
        <v>193</v>
      </c>
      <c r="E50" s="27">
        <f>IF(DATI_IND_SINT!C10+DATI_IND_SINT!C57=0,0,DATI_IND_SINT!C3/(DATI_IND_SINT!C10+DATI_IND_SINT!C57)*100)</f>
        <v>0</v>
      </c>
      <c r="F50" s="27">
        <f>IF(DATI_IND_SINT!D10+DATI_IND_SINT!D57=0,0,DATI_IND_SINT!D3/(DATI_IND_SINT!D10+DATI_IND_SINT!D57)*100)</f>
        <v>0</v>
      </c>
      <c r="G50" s="27">
        <f>IF(DATI_IND_SINT!E10+DATI_IND_SINT!E57=0,0,DATI_IND_SINT!E3/(DATI_IND_SINT!E10+DATI_IND_SINT!E57)*100)</f>
        <v>0</v>
      </c>
      <c r="H50" s="47"/>
      <c r="I50" s="47"/>
      <c r="J50" s="47"/>
      <c r="K50" s="47"/>
      <c r="L50" s="47"/>
      <c r="M50" s="47"/>
    </row>
    <row r="51" spans="1:13" ht="52.5">
      <c r="A51" s="13" t="s">
        <v>194</v>
      </c>
      <c r="B51" s="28" t="s">
        <v>194</v>
      </c>
      <c r="C51" s="32" t="s">
        <v>195</v>
      </c>
      <c r="D51" s="35" t="s">
        <v>196</v>
      </c>
      <c r="E51" s="27">
        <f>IF(DATI_IND_SINT!C48=0,0,DATI_IND_SINT!C50/DATI_IND_SINT!C48*100)</f>
        <v>0</v>
      </c>
      <c r="F51" s="27">
        <f>IF(DATI_IND_SINT!D48=0,0,DATI_IND_SINT!D50/DATI_IND_SINT!D48*100)</f>
        <v>0</v>
      </c>
      <c r="G51" s="27">
        <f>IF(DATI_IND_SINT!E48=0,0,DATI_IND_SINT!E50/DATI_IND_SINT!E48*100)</f>
        <v>0</v>
      </c>
      <c r="H51" s="47"/>
      <c r="I51" s="47"/>
      <c r="J51" s="47"/>
      <c r="K51" s="47"/>
      <c r="L51" s="47"/>
      <c r="M51" s="47"/>
    </row>
    <row r="52" spans="1:13" s="23" customFormat="1" ht="17.25" customHeight="1">
      <c r="A52" s="21"/>
      <c r="B52" s="39">
        <v>11</v>
      </c>
      <c r="C52" s="54" t="s">
        <v>197</v>
      </c>
      <c r="D52" s="54"/>
      <c r="E52" s="54"/>
      <c r="F52" s="54"/>
      <c r="G52" s="54"/>
      <c r="H52" s="54"/>
      <c r="I52" s="54"/>
      <c r="J52" s="54"/>
      <c r="K52" s="54"/>
      <c r="L52" s="54"/>
      <c r="M52" s="54"/>
    </row>
    <row r="53" spans="1:13" ht="105">
      <c r="A53" s="13" t="s">
        <v>198</v>
      </c>
      <c r="B53" s="31" t="s">
        <v>198</v>
      </c>
      <c r="C53" s="29" t="s">
        <v>199</v>
      </c>
      <c r="D53" s="34" t="s">
        <v>200</v>
      </c>
      <c r="E53" s="27">
        <f>IF(DATI_IND_SINT!C51=0,0,(DATI_IND_SINT!C51-DATI_IND_SINT!C52)/DATI_IND_SINT!C51*100)</f>
        <v>0</v>
      </c>
      <c r="F53" s="27">
        <f>IF(DATI_IND_SINT!D51=0,0,(DATI_IND_SINT!D51-DATI_IND_SINT!D52)/DATI_IND_SINT!D51*100)</f>
        <v>0</v>
      </c>
      <c r="G53" s="27">
        <f>IF(DATI_IND_SINT!E51=0,0,(DATI_IND_SINT!E51-DATI_IND_SINT!E52)/DATI_IND_SINT!E51*100)</f>
        <v>0</v>
      </c>
      <c r="H53" s="27">
        <f>IF(DATI_IND_SINT!F51=0,0,(DATI_IND_SINT!F51-DATI_IND_SINT!F52)/DATI_IND_SINT!F51*100)</f>
        <v>0</v>
      </c>
      <c r="I53" s="27">
        <f>IF(DATI_IND_SINT!G51=0,0,(DATI_IND_SINT!G51-DATI_IND_SINT!G52)/DATI_IND_SINT!G51*100)</f>
        <v>0</v>
      </c>
      <c r="J53" s="27">
        <f>IF(DATI_IND_SINT!H51=0,0,(DATI_IND_SINT!H51-DATI_IND_SINT!H52)/DATI_IND_SINT!H51*100)</f>
        <v>0</v>
      </c>
      <c r="K53" s="27">
        <f>IF(DATI_IND_SINT!I51=0,0,(DATI_IND_SINT!I51-DATI_IND_SINT!I52)/DATI_IND_SINT!I51*100)</f>
        <v>0</v>
      </c>
      <c r="L53" s="27">
        <f>IF(DATI_IND_SINT!J51=0,0,(DATI_IND_SINT!J51-DATI_IND_SINT!J52)/DATI_IND_SINT!J51*100)</f>
        <v>0</v>
      </c>
      <c r="M53" s="27">
        <f>IF(DATI_IND_SINT!K51=0,0,(DATI_IND_SINT!K51-DATI_IND_SINT!K52)/DATI_IND_SINT!K51*100)</f>
        <v>0</v>
      </c>
    </row>
    <row r="54" spans="1:13" s="23" customFormat="1" ht="17.25" customHeight="1">
      <c r="A54" s="21"/>
      <c r="B54" s="39">
        <v>12</v>
      </c>
      <c r="C54" s="54" t="s">
        <v>201</v>
      </c>
      <c r="D54" s="54"/>
      <c r="E54" s="54"/>
      <c r="F54" s="54"/>
      <c r="G54" s="54"/>
      <c r="H54" s="54"/>
      <c r="I54" s="54"/>
      <c r="J54" s="54"/>
      <c r="K54" s="54"/>
      <c r="L54" s="54"/>
      <c r="M54" s="54"/>
    </row>
    <row r="55" spans="1:13" ht="78.75">
      <c r="A55" s="13" t="s">
        <v>202</v>
      </c>
      <c r="B55" s="31" t="s">
        <v>202</v>
      </c>
      <c r="C55" s="29" t="s">
        <v>203</v>
      </c>
      <c r="D55" s="34" t="s">
        <v>204</v>
      </c>
      <c r="E55" s="27">
        <f>IF(DATI_IND_SINT!C10=0,0,DATI_IND_SINT!C53/DATI_IND_SINT!C10*100)</f>
        <v>29.331341017509622</v>
      </c>
      <c r="F55" s="27">
        <f>IF(DATI_IND_SINT!D10=0,0,DATI_IND_SINT!D53/DATI_IND_SINT!D10*100)</f>
        <v>36.60062333429638</v>
      </c>
      <c r="G55" s="27">
        <f>IF(DATI_IND_SINT!E10=0,0,DATI_IND_SINT!E53/DATI_IND_SINT!E10*100)</f>
        <v>36.83195032666761</v>
      </c>
      <c r="H55" s="47"/>
      <c r="I55" s="47"/>
      <c r="J55" s="47"/>
      <c r="K55" s="47"/>
      <c r="L55" s="47"/>
      <c r="M55" s="47"/>
    </row>
    <row r="56" spans="1:13" ht="92.25">
      <c r="A56" s="13" t="s">
        <v>205</v>
      </c>
      <c r="B56" s="31" t="s">
        <v>205</v>
      </c>
      <c r="C56" s="43" t="s">
        <v>206</v>
      </c>
      <c r="D56" s="35" t="s">
        <v>207</v>
      </c>
      <c r="E56" s="27">
        <f>IF(DATI_IND_SINT!C10=0,0,DATI_IND_SINT!C54/DATI_IND_SINT!C10*100)</f>
        <v>29.331341017509622</v>
      </c>
      <c r="F56" s="27">
        <f>IF(DATI_IND_SINT!D10=0,0,DATI_IND_SINT!D54/DATI_IND_SINT!D10*100)</f>
        <v>36.60062333429638</v>
      </c>
      <c r="G56" s="27">
        <f>IF(DATI_IND_SINT!E10=0,0,DATI_IND_SINT!E54/DATI_IND_SINT!E10*100)</f>
        <v>36.83195032666761</v>
      </c>
      <c r="H56" s="27">
        <f>IF(DATI_IND_SINT!F10=0,0,DATI_IND_SINT!F54/DATI_IND_SINT!F10*100)</f>
        <v>0</v>
      </c>
      <c r="I56" s="27">
        <f>IF(DATI_IND_SINT!G10=0,0,DATI_IND_SINT!G54/DATI_IND_SINT!G10*100)</f>
        <v>0</v>
      </c>
      <c r="J56" s="27">
        <f>IF(DATI_IND_SINT!H10=0,0,DATI_IND_SINT!H54/DATI_IND_SINT!H10*100)</f>
        <v>0</v>
      </c>
      <c r="K56" s="27">
        <f>IF(DATI_IND_SINT!I10=0,0,DATI_IND_SINT!I54/DATI_IND_SINT!I10*100)</f>
        <v>0</v>
      </c>
      <c r="L56" s="27">
        <f>IF(DATI_IND_SINT!J10=0,0,DATI_IND_SINT!J54/DATI_IND_SINT!J10*100)</f>
        <v>0</v>
      </c>
      <c r="M56" s="27">
        <f>IF(DATI_IND_SINT!K10=0,0,DATI_IND_SINT!K54/DATI_IND_SINT!K10*100)</f>
        <v>0</v>
      </c>
    </row>
    <row r="57" spans="2:13" ht="20.25" customHeight="1">
      <c r="B57" s="58" t="s">
        <v>208</v>
      </c>
      <c r="C57" s="58"/>
      <c r="D57" s="58"/>
      <c r="E57" s="48"/>
      <c r="F57" s="48"/>
      <c r="G57" s="48"/>
      <c r="H57" s="48"/>
      <c r="I57" s="48"/>
      <c r="J57" s="48"/>
      <c r="K57" s="48"/>
      <c r="L57" s="48"/>
      <c r="M57" s="48"/>
    </row>
    <row r="58" spans="2:13" ht="43.5" customHeight="1">
      <c r="B58" s="59" t="s">
        <v>209</v>
      </c>
      <c r="C58" s="59"/>
      <c r="D58" s="59"/>
      <c r="E58" s="59"/>
      <c r="F58" s="59"/>
      <c r="G58" s="59"/>
      <c r="H58" s="59"/>
      <c r="I58" s="59"/>
      <c r="J58" s="59"/>
      <c r="K58" s="59"/>
      <c r="L58" s="59"/>
      <c r="M58" s="59"/>
    </row>
    <row r="59" spans="2:13" ht="33" customHeight="1">
      <c r="B59" s="59" t="s">
        <v>210</v>
      </c>
      <c r="C59" s="59"/>
      <c r="D59" s="59"/>
      <c r="E59" s="59"/>
      <c r="F59" s="59"/>
      <c r="G59" s="59"/>
      <c r="H59" s="59"/>
      <c r="I59" s="59"/>
      <c r="J59" s="59"/>
      <c r="K59" s="59"/>
      <c r="L59" s="59"/>
      <c r="M59" s="59"/>
    </row>
    <row r="60" spans="2:13" ht="30.75" customHeight="1">
      <c r="B60" s="59" t="s">
        <v>211</v>
      </c>
      <c r="C60" s="59"/>
      <c r="D60" s="59"/>
      <c r="E60" s="59"/>
      <c r="F60" s="59"/>
      <c r="G60" s="59"/>
      <c r="H60" s="59"/>
      <c r="I60" s="59"/>
      <c r="J60" s="59"/>
      <c r="K60" s="59"/>
      <c r="L60" s="59"/>
      <c r="M60" s="59"/>
    </row>
    <row r="61" spans="2:13" ht="60" customHeight="1">
      <c r="B61" s="59" t="s">
        <v>212</v>
      </c>
      <c r="C61" s="59"/>
      <c r="D61" s="59"/>
      <c r="E61" s="59"/>
      <c r="F61" s="59"/>
      <c r="G61" s="59"/>
      <c r="H61" s="59"/>
      <c r="I61" s="59"/>
      <c r="J61" s="59"/>
      <c r="K61" s="59"/>
      <c r="L61" s="59"/>
      <c r="M61" s="59"/>
    </row>
    <row r="62" spans="2:8" ht="21" customHeight="1">
      <c r="B62" s="60" t="s">
        <v>213</v>
      </c>
      <c r="C62" s="60"/>
      <c r="D62" s="60"/>
      <c r="E62" s="60"/>
      <c r="F62" s="60"/>
      <c r="G62" s="60"/>
      <c r="H62" s="60"/>
    </row>
    <row r="63" spans="2:13" ht="33.75" customHeight="1">
      <c r="B63" s="59" t="s">
        <v>214</v>
      </c>
      <c r="C63" s="59"/>
      <c r="D63" s="59"/>
      <c r="E63" s="59"/>
      <c r="F63" s="59"/>
      <c r="G63" s="59"/>
      <c r="H63" s="59"/>
      <c r="I63" s="59"/>
      <c r="J63" s="59"/>
      <c r="K63" s="59"/>
      <c r="L63" s="59"/>
      <c r="M63" s="59"/>
    </row>
    <row r="64" spans="2:13" ht="29.25" customHeight="1">
      <c r="B64" s="59" t="s">
        <v>215</v>
      </c>
      <c r="C64" s="59"/>
      <c r="D64" s="59"/>
      <c r="E64" s="59"/>
      <c r="F64" s="59"/>
      <c r="G64" s="59"/>
      <c r="H64" s="59"/>
      <c r="I64" s="59"/>
      <c r="J64" s="59"/>
      <c r="K64" s="59"/>
      <c r="L64" s="59"/>
      <c r="M64" s="59"/>
    </row>
    <row r="65" spans="2:13" ht="28.5" customHeight="1">
      <c r="B65" s="60" t="s">
        <v>216</v>
      </c>
      <c r="C65" s="60"/>
      <c r="D65" s="60"/>
      <c r="E65" s="60"/>
      <c r="F65" s="60"/>
      <c r="G65" s="60"/>
      <c r="H65" s="60"/>
      <c r="I65" s="60"/>
      <c r="J65" s="60"/>
      <c r="K65" s="60"/>
      <c r="L65" s="60"/>
      <c r="M65" s="60"/>
    </row>
    <row r="66" spans="2:13" ht="24" customHeight="1">
      <c r="B66" s="60" t="s">
        <v>217</v>
      </c>
      <c r="C66" s="60"/>
      <c r="D66" s="60"/>
      <c r="E66" s="60"/>
      <c r="F66" s="60"/>
      <c r="G66" s="60"/>
      <c r="H66" s="60"/>
      <c r="I66" s="60"/>
      <c r="J66" s="60"/>
      <c r="K66" s="60"/>
      <c r="L66" s="60"/>
      <c r="M66" s="60"/>
    </row>
    <row r="67" spans="2:13" ht="12" customHeight="1">
      <c r="B67" s="60" t="s">
        <v>218</v>
      </c>
      <c r="C67" s="60"/>
      <c r="D67" s="60"/>
      <c r="E67" s="60"/>
      <c r="F67" s="60"/>
      <c r="G67" s="60"/>
      <c r="H67" s="60"/>
      <c r="I67" s="60"/>
      <c r="J67" s="60"/>
      <c r="K67" s="60"/>
      <c r="L67" s="60"/>
      <c r="M67" s="60"/>
    </row>
  </sheetData>
  <sheetProtection sheet="1"/>
  <mergeCells count="30">
    <mergeCell ref="B65:M65"/>
    <mergeCell ref="B66:M66"/>
    <mergeCell ref="B67:M67"/>
    <mergeCell ref="B59:M59"/>
    <mergeCell ref="B60:M60"/>
    <mergeCell ref="B61:M61"/>
    <mergeCell ref="B62:H62"/>
    <mergeCell ref="B63:M63"/>
    <mergeCell ref="B64:M64"/>
    <mergeCell ref="C42:M42"/>
    <mergeCell ref="C47:M47"/>
    <mergeCell ref="C52:M52"/>
    <mergeCell ref="C54:M54"/>
    <mergeCell ref="B57:D57"/>
    <mergeCell ref="B58:M58"/>
    <mergeCell ref="C9:M9"/>
    <mergeCell ref="C11:M11"/>
    <mergeCell ref="C16:M16"/>
    <mergeCell ref="C21:M21"/>
    <mergeCell ref="C23:M23"/>
    <mergeCell ref="C38:M38"/>
    <mergeCell ref="B3:M3"/>
    <mergeCell ref="B4:M4"/>
    <mergeCell ref="D5:G5"/>
    <mergeCell ref="B6:C8"/>
    <mergeCell ref="D6:D8"/>
    <mergeCell ref="E6:M6"/>
    <mergeCell ref="E7:G7"/>
    <mergeCell ref="H7:J7"/>
    <mergeCell ref="K7:M7"/>
  </mergeCells>
  <printOptions/>
  <pageMargins left="0.31527777777777777" right="0.31527777777777777" top="0.3541666666666667" bottom="0.7479166666666667" header="0.5118110236220472" footer="0.5118110236220472"/>
  <pageSetup horizontalDpi="600" verticalDpi="600" orientation="landscape" paperSize="9" scale="74" r:id="rId1"/>
  <rowBreaks count="1" manualBreakCount="1">
    <brk id="5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Mauro Ferretti</cp:lastModifiedBy>
  <cp:lastPrinted>2023-03-15T08:13:57Z</cp:lastPrinted>
  <dcterms:modified xsi:type="dcterms:W3CDTF">2023-03-15T08:29:26Z</dcterms:modified>
  <cp:category/>
  <cp:version/>
  <cp:contentType/>
  <cp:contentStatus/>
</cp:coreProperties>
</file>